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kola06\Desktop\"/>
    </mc:Choice>
  </mc:AlternateContent>
  <bookViews>
    <workbookView xWindow="0" yWindow="0" windowWidth="23040" windowHeight="9072" activeTab="3"/>
  </bookViews>
  <sheets>
    <sheet name="LICZ.JEZELI" sheetId="1" r:id="rId1"/>
    <sheet name="Wykres1" sheetId="2" r:id="rId2"/>
    <sheet name="Wykres2" sheetId="3" r:id="rId3"/>
    <sheet name="Wykres3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6" i="1"/>
  <c r="I15" i="1"/>
  <c r="I14" i="1"/>
  <c r="I13" i="1"/>
  <c r="I12" i="1"/>
  <c r="I11" i="1"/>
  <c r="I10" i="1"/>
  <c r="I9" i="1"/>
  <c r="I8" i="1"/>
  <c r="I7" i="1"/>
  <c r="I6" i="1"/>
  <c r="J5" i="1"/>
  <c r="I5" i="1"/>
  <c r="I4" i="1"/>
  <c r="I3" i="1"/>
</calcChain>
</file>

<file path=xl/sharedStrings.xml><?xml version="1.0" encoding="utf-8"?>
<sst xmlns="http://schemas.openxmlformats.org/spreadsheetml/2006/main" count="1058" uniqueCount="505">
  <si>
    <t>+48788908484</t>
  </si>
  <si>
    <t>OBLICZ:</t>
  </si>
  <si>
    <t>liczba kobiet:</t>
  </si>
  <si>
    <t>liczba mężczyzn:</t>
  </si>
  <si>
    <t>osoby z Łodzi:</t>
  </si>
  <si>
    <t>osoby z zarobkami ponad 3 tys.</t>
  </si>
  <si>
    <t>liczba kowali</t>
  </si>
  <si>
    <t>osoby o rudych włosach</t>
  </si>
  <si>
    <t>osoby o zielonych oczach</t>
  </si>
  <si>
    <t>kobiety o imieniu Katarzyna</t>
  </si>
  <si>
    <t>osoby z mailem "@gmail.com"</t>
  </si>
  <si>
    <t>osoby ważące więcej niż 70 kg</t>
  </si>
  <si>
    <t>osoby posiadające Audi</t>
  </si>
  <si>
    <t>osoby ważące 72 kg</t>
  </si>
  <si>
    <t>LP</t>
  </si>
  <si>
    <t>Imię</t>
  </si>
  <si>
    <t>Nazwisko</t>
  </si>
  <si>
    <t>Data urodzenia</t>
  </si>
  <si>
    <t>Kolor oczu</t>
  </si>
  <si>
    <t>Płeć</t>
  </si>
  <si>
    <t>Wzrost</t>
  </si>
  <si>
    <t>Waga</t>
  </si>
  <si>
    <t>Włosy</t>
  </si>
  <si>
    <t>Zarobki</t>
  </si>
  <si>
    <t>Premia</t>
  </si>
  <si>
    <t>Miejscowość</t>
  </si>
  <si>
    <t>Zawód</t>
  </si>
  <si>
    <t>samochód</t>
  </si>
  <si>
    <t>E-mail</t>
  </si>
  <si>
    <t>Telefon</t>
  </si>
  <si>
    <t>Ważność badań</t>
  </si>
  <si>
    <t>Katarzyna</t>
  </si>
  <si>
    <t>Kijowska</t>
  </si>
  <si>
    <t>kobieta</t>
  </si>
  <si>
    <t>ciemny blond</t>
  </si>
  <si>
    <t>Łódź</t>
  </si>
  <si>
    <t>fryzjer</t>
  </si>
  <si>
    <t>BMW</t>
  </si>
  <si>
    <t>k.kijowska@onet.pl</t>
  </si>
  <si>
    <t>+48615273705</t>
  </si>
  <si>
    <t>Łukasz</t>
  </si>
  <si>
    <t>Durzyński</t>
  </si>
  <si>
    <t>szare</t>
  </si>
  <si>
    <t>mężczyzna</t>
  </si>
  <si>
    <t>brązowe</t>
  </si>
  <si>
    <t>Gniezno</t>
  </si>
  <si>
    <t>elektryk</t>
  </si>
  <si>
    <t>Fiat</t>
  </si>
  <si>
    <t>l.durzynski@onet.pl</t>
  </si>
  <si>
    <t>+48500563767</t>
  </si>
  <si>
    <t>Liszowska</t>
  </si>
  <si>
    <t>piwne</t>
  </si>
  <si>
    <t>Gdańsk</t>
  </si>
  <si>
    <t>ekonomista</t>
  </si>
  <si>
    <t>Mercedes</t>
  </si>
  <si>
    <t>k.lisz@onet.pl</t>
  </si>
  <si>
    <t>+48619422921</t>
  </si>
  <si>
    <t>Szwarc</t>
  </si>
  <si>
    <t>jasny blond</t>
  </si>
  <si>
    <t>artysta</t>
  </si>
  <si>
    <t>Citroen</t>
  </si>
  <si>
    <t>k.szwarc@onet.pl</t>
  </si>
  <si>
    <t>+48611483139</t>
  </si>
  <si>
    <t>Małgorzata</t>
  </si>
  <si>
    <t>Nawrocka</t>
  </si>
  <si>
    <t>niebieskie</t>
  </si>
  <si>
    <t>Kraków</t>
  </si>
  <si>
    <t>geodeta</t>
  </si>
  <si>
    <t>Ford</t>
  </si>
  <si>
    <t>m.nawrocka@gmail.com</t>
  </si>
  <si>
    <t>+48617424263</t>
  </si>
  <si>
    <t>Franciszek</t>
  </si>
  <si>
    <t>Stefanowski</t>
  </si>
  <si>
    <t>Poznań</t>
  </si>
  <si>
    <t>brukarz</t>
  </si>
  <si>
    <t>Chrysler</t>
  </si>
  <si>
    <t>f.stefanowski@onet.pl</t>
  </si>
  <si>
    <t>+48601767301</t>
  </si>
  <si>
    <t>Jacek</t>
  </si>
  <si>
    <t>Budner</t>
  </si>
  <si>
    <t>kowal</t>
  </si>
  <si>
    <t>j.budner@onet.pl</t>
  </si>
  <si>
    <t>+48503881908</t>
  </si>
  <si>
    <t>Ewa</t>
  </si>
  <si>
    <t>Skiba</t>
  </si>
  <si>
    <t>robotnik</t>
  </si>
  <si>
    <t>Lexus</t>
  </si>
  <si>
    <t>e.skiba@onet.pl</t>
  </si>
  <si>
    <t>+48787930849</t>
  </si>
  <si>
    <t>Marta</t>
  </si>
  <si>
    <t>Adamczyk</t>
  </si>
  <si>
    <t>dekarz</t>
  </si>
  <si>
    <t>m.adamczyk@onet.pl</t>
  </si>
  <si>
    <t>+48606471147</t>
  </si>
  <si>
    <t>Marcin</t>
  </si>
  <si>
    <t>Piesek</t>
  </si>
  <si>
    <t>ankieter</t>
  </si>
  <si>
    <t>m.piesek@onet.pl</t>
  </si>
  <si>
    <t>+48504622898</t>
  </si>
  <si>
    <t>Rafał</t>
  </si>
  <si>
    <t>Jaroń</t>
  </si>
  <si>
    <t>Witkowo</t>
  </si>
  <si>
    <t>adwokat</t>
  </si>
  <si>
    <t>Renault</t>
  </si>
  <si>
    <t>r.jaron@gmail.com</t>
  </si>
  <si>
    <t>+48615823430</t>
  </si>
  <si>
    <t>Edyta</t>
  </si>
  <si>
    <t>Wolska</t>
  </si>
  <si>
    <t>dentysta</t>
  </si>
  <si>
    <t>Peugeot</t>
  </si>
  <si>
    <t>e.wolska@onet.pl</t>
  </si>
  <si>
    <t>+48788589227</t>
  </si>
  <si>
    <t>Renata</t>
  </si>
  <si>
    <t>Panek</t>
  </si>
  <si>
    <t>rude</t>
  </si>
  <si>
    <t>Volkswagen</t>
  </si>
  <si>
    <t>r.panek@onet.pl</t>
  </si>
  <si>
    <t>+48601312331</t>
  </si>
  <si>
    <t>Dorota</t>
  </si>
  <si>
    <t>Dziergowska</t>
  </si>
  <si>
    <t>krawiec</t>
  </si>
  <si>
    <t>d.dziergowska@onet.pl</t>
  </si>
  <si>
    <t>+48601515744</t>
  </si>
  <si>
    <t>Sobota</t>
  </si>
  <si>
    <t>r.sobota@onet.pl</t>
  </si>
  <si>
    <t>+48607632030</t>
  </si>
  <si>
    <t>Magdalena</t>
  </si>
  <si>
    <t>Gadzińska</t>
  </si>
  <si>
    <t>pisarz</t>
  </si>
  <si>
    <t>m.gadzinska@onet.pl</t>
  </si>
  <si>
    <t>+48615942569</t>
  </si>
  <si>
    <t>Barbara</t>
  </si>
  <si>
    <t>Feliga-Ampt</t>
  </si>
  <si>
    <t>zielone</t>
  </si>
  <si>
    <t>b.feliga-ampt@onet.pl</t>
  </si>
  <si>
    <t>+48619618613</t>
  </si>
  <si>
    <t>Mariusz</t>
  </si>
  <si>
    <t>Kotowski</t>
  </si>
  <si>
    <t>cukiernik</t>
  </si>
  <si>
    <t>m.kotowski@onet.pl</t>
  </si>
  <si>
    <t>+48614207747</t>
  </si>
  <si>
    <t>Aneta</t>
  </si>
  <si>
    <t>Wróblewska</t>
  </si>
  <si>
    <t>Leszno</t>
  </si>
  <si>
    <t>kucharz</t>
  </si>
  <si>
    <t>a.wroblewska@onet.pl</t>
  </si>
  <si>
    <t>+48619283598</t>
  </si>
  <si>
    <t>Jarosław</t>
  </si>
  <si>
    <t>Tręboszka</t>
  </si>
  <si>
    <t>laborant</t>
  </si>
  <si>
    <t>Audi</t>
  </si>
  <si>
    <t>j.treboszka@onet.pl</t>
  </si>
  <si>
    <t>+48612865799</t>
  </si>
  <si>
    <t>Artur</t>
  </si>
  <si>
    <t>Rączka</t>
  </si>
  <si>
    <t>czarne</t>
  </si>
  <si>
    <t>Opel</t>
  </si>
  <si>
    <t>a.raczka@onet.pl</t>
  </si>
  <si>
    <t>+48507634808</t>
  </si>
  <si>
    <t>Wioletta</t>
  </si>
  <si>
    <t>Szymańska</t>
  </si>
  <si>
    <t>tłumacz</t>
  </si>
  <si>
    <t>w.szymanska@onet.pl</t>
  </si>
  <si>
    <t>+48502398917</t>
  </si>
  <si>
    <t>Ściechurska</t>
  </si>
  <si>
    <t>bankier</t>
  </si>
  <si>
    <t>k.sciechurska@onet.pl</t>
  </si>
  <si>
    <t>+48610652725</t>
  </si>
  <si>
    <t>Sławomir</t>
  </si>
  <si>
    <t>Błazik</t>
  </si>
  <si>
    <t>trener</t>
  </si>
  <si>
    <t>s.blazik@onet.pl</t>
  </si>
  <si>
    <t>+48608431260</t>
  </si>
  <si>
    <t>Darlena</t>
  </si>
  <si>
    <t>Fabijańczyk</t>
  </si>
  <si>
    <t>finansista</t>
  </si>
  <si>
    <t>d.fabijanczyk@onet.pl</t>
  </si>
  <si>
    <t>+48603185529</t>
  </si>
  <si>
    <t>Piotr</t>
  </si>
  <si>
    <t>Zając</t>
  </si>
  <si>
    <t>p.zajac@onet.pl</t>
  </si>
  <si>
    <t>+48500838504</t>
  </si>
  <si>
    <t>Dariusz</t>
  </si>
  <si>
    <t>Goryniak</t>
  </si>
  <si>
    <t>Żyrardów</t>
  </si>
  <si>
    <t>d.goryniak@onet.pl</t>
  </si>
  <si>
    <t>+48614942593</t>
  </si>
  <si>
    <t>Pływaczewska</t>
  </si>
  <si>
    <t>k.plywaczewska@onet.pl</t>
  </si>
  <si>
    <t>+48603505168</t>
  </si>
  <si>
    <t>Siemińska</t>
  </si>
  <si>
    <t>lekarz</t>
  </si>
  <si>
    <t>w.sieminska@onet.pl</t>
  </si>
  <si>
    <t>+48500841014</t>
  </si>
  <si>
    <t>Uszyńska</t>
  </si>
  <si>
    <t>policjant</t>
  </si>
  <si>
    <t>w.uszynska@onet.pl</t>
  </si>
  <si>
    <t>+48605933614</t>
  </si>
  <si>
    <t>Monika</t>
  </si>
  <si>
    <t>Pałyska</t>
  </si>
  <si>
    <t>m.palyska@onet.pl</t>
  </si>
  <si>
    <t>+48610411932</t>
  </si>
  <si>
    <t>Filipiak</t>
  </si>
  <si>
    <t>Honda</t>
  </si>
  <si>
    <t>r.filipiak@onet.pl</t>
  </si>
  <si>
    <t>+48505652265</t>
  </si>
  <si>
    <t>Agnieszka</t>
  </si>
  <si>
    <t xml:space="preserve">Izak </t>
  </si>
  <si>
    <t>Ciechanów</t>
  </si>
  <si>
    <t>a.izak @onet.pl</t>
  </si>
  <si>
    <t>+48502684898</t>
  </si>
  <si>
    <t>Bartoszewska</t>
  </si>
  <si>
    <t>a.bartoszewska@onet.pl</t>
  </si>
  <si>
    <t>+48604492759</t>
  </si>
  <si>
    <t>Joanna</t>
  </si>
  <si>
    <t>Szczęsna</t>
  </si>
  <si>
    <t>j.szczesna@onet.pl</t>
  </si>
  <si>
    <t>+48506241920</t>
  </si>
  <si>
    <t>Radosław</t>
  </si>
  <si>
    <t>Turkowski</t>
  </si>
  <si>
    <t>optyk</t>
  </si>
  <si>
    <t>r.turkowski@onet.pl</t>
  </si>
  <si>
    <t>+48604105887</t>
  </si>
  <si>
    <t>Paweł</t>
  </si>
  <si>
    <t>Krawczyk</t>
  </si>
  <si>
    <t>p.krawczyk@onet.pl</t>
  </si>
  <si>
    <t>+48616972260</t>
  </si>
  <si>
    <t>Sylwester</t>
  </si>
  <si>
    <t>Wasilewski</t>
  </si>
  <si>
    <t>górnik</t>
  </si>
  <si>
    <t>s.wasilewski@onet.pl</t>
  </si>
  <si>
    <t>+48602749113</t>
  </si>
  <si>
    <t>Justyna</t>
  </si>
  <si>
    <t>Maliszewska</t>
  </si>
  <si>
    <t>j.maliszewska@onet.pl</t>
  </si>
  <si>
    <t>+48605757043</t>
  </si>
  <si>
    <t>Halina</t>
  </si>
  <si>
    <t>Franaszek</t>
  </si>
  <si>
    <t>psycholog</t>
  </si>
  <si>
    <t>h.franaszek@onet.pl</t>
  </si>
  <si>
    <t>+48607464938</t>
  </si>
  <si>
    <t>Urbaniak</t>
  </si>
  <si>
    <t>j.urbaniak@onet.pl</t>
  </si>
  <si>
    <t>+48509874884</t>
  </si>
  <si>
    <t xml:space="preserve">Misiak </t>
  </si>
  <si>
    <t>w.misiak @onet.pl</t>
  </si>
  <si>
    <t>+48603188109</t>
  </si>
  <si>
    <t>Marlena</t>
  </si>
  <si>
    <t>Talarowska</t>
  </si>
  <si>
    <t>m.talarowska@onet.pl</t>
  </si>
  <si>
    <t>+48500502903</t>
  </si>
  <si>
    <t>Kopeć</t>
  </si>
  <si>
    <t>r.kopec@onet.pl</t>
  </si>
  <si>
    <t>+48602999335</t>
  </si>
  <si>
    <t>Hanna</t>
  </si>
  <si>
    <t>Wójcicka</t>
  </si>
  <si>
    <t>h.wojcicka@onet.pl</t>
  </si>
  <si>
    <t>+48602345857</t>
  </si>
  <si>
    <t>Emil</t>
  </si>
  <si>
    <t>Stasiak</t>
  </si>
  <si>
    <t>e.stasiak@onet.pl</t>
  </si>
  <si>
    <t>+48610840617</t>
  </si>
  <si>
    <t>Szczepan</t>
  </si>
  <si>
    <t>Kitajewski</t>
  </si>
  <si>
    <t>s.kitajewski@onet.pl</t>
  </si>
  <si>
    <t>+48506296192</t>
  </si>
  <si>
    <t>Tomasz</t>
  </si>
  <si>
    <t>Klimczak</t>
  </si>
  <si>
    <t>choreograf</t>
  </si>
  <si>
    <t>t.klimczak@onet.pl</t>
  </si>
  <si>
    <t>+48787261150</t>
  </si>
  <si>
    <t>Arkadiusz</t>
  </si>
  <si>
    <t>Rejniak</t>
  </si>
  <si>
    <t>pilot</t>
  </si>
  <si>
    <t>a.rejniak@onet.pl</t>
  </si>
  <si>
    <t>+48618597568</t>
  </si>
  <si>
    <t>Gostyński</t>
  </si>
  <si>
    <t>j.gostynski@onet.pl</t>
  </si>
  <si>
    <t>+48605291862</t>
  </si>
  <si>
    <t>Karolina</t>
  </si>
  <si>
    <t>Jaworska</t>
  </si>
  <si>
    <t>Ełk</t>
  </si>
  <si>
    <t>k.jaworska@onet.pl</t>
  </si>
  <si>
    <t>+48604771229</t>
  </si>
  <si>
    <t>Daniel</t>
  </si>
  <si>
    <t>Jabłoński</t>
  </si>
  <si>
    <t>kelner</t>
  </si>
  <si>
    <t>d.jablonski@onet.pl</t>
  </si>
  <si>
    <t>+48787820472</t>
  </si>
  <si>
    <t>Pasińska</t>
  </si>
  <si>
    <t>j.pasinska@onet.pl</t>
  </si>
  <si>
    <t>+48616679168</t>
  </si>
  <si>
    <t>Stempniak</t>
  </si>
  <si>
    <t>instruktor tańca</t>
  </si>
  <si>
    <t>m.stempniak@onet.pl</t>
  </si>
  <si>
    <t>+48608286368</t>
  </si>
  <si>
    <t>Bednarski</t>
  </si>
  <si>
    <t>programista</t>
  </si>
  <si>
    <t>m.bednarski@onet.pl</t>
  </si>
  <si>
    <t>+48611538023</t>
  </si>
  <si>
    <t>Mariola</t>
  </si>
  <si>
    <t>Czapigo</t>
  </si>
  <si>
    <t>m.czapigo@onet.pl</t>
  </si>
  <si>
    <t>+48507951881</t>
  </si>
  <si>
    <t>Szymański</t>
  </si>
  <si>
    <t>m.szymanski@onet.pl</t>
  </si>
  <si>
    <t>+48611896013</t>
  </si>
  <si>
    <t>filozof</t>
  </si>
  <si>
    <t>r.stefanowski@onet.pl</t>
  </si>
  <si>
    <t>+48608296363</t>
  </si>
  <si>
    <t>Białkowski</t>
  </si>
  <si>
    <t>kasjer</t>
  </si>
  <si>
    <t>p.bialkowski@onet.pl</t>
  </si>
  <si>
    <t>+48787116120</t>
  </si>
  <si>
    <t>Pakuła</t>
  </si>
  <si>
    <t>architekt wnętrz</t>
  </si>
  <si>
    <t>Daewoo</t>
  </si>
  <si>
    <t>a.pakula@onet.pl</t>
  </si>
  <si>
    <t>+48606380003</t>
  </si>
  <si>
    <t>Łukasik</t>
  </si>
  <si>
    <t>Płock</t>
  </si>
  <si>
    <t>informatyk</t>
  </si>
  <si>
    <t>m.lukasik@onet.pl</t>
  </si>
  <si>
    <t>+48616565463</t>
  </si>
  <si>
    <t>Selerski</t>
  </si>
  <si>
    <t>p.selerski@onet.pl</t>
  </si>
  <si>
    <t>+48504826519</t>
  </si>
  <si>
    <t>Dominik</t>
  </si>
  <si>
    <t>Jażdżyk</t>
  </si>
  <si>
    <t>d.jazdzyk@onet.pl</t>
  </si>
  <si>
    <t>+48608511636</t>
  </si>
  <si>
    <t>Adam</t>
  </si>
  <si>
    <t>Burno</t>
  </si>
  <si>
    <t>grafik</t>
  </si>
  <si>
    <t>a.burno@onet.pl</t>
  </si>
  <si>
    <t>+48507269483</t>
  </si>
  <si>
    <t>Ireneusz</t>
  </si>
  <si>
    <t>Przybyłowski</t>
  </si>
  <si>
    <t>Alfa Romeo</t>
  </si>
  <si>
    <t>i.przybylowski@onet.pl</t>
  </si>
  <si>
    <t>+48604895862</t>
  </si>
  <si>
    <t>Kaczmarczyk</t>
  </si>
  <si>
    <t>w.kaczmarczyk@onet.pl</t>
  </si>
  <si>
    <t>+48612122842</t>
  </si>
  <si>
    <t>Wojciech</t>
  </si>
  <si>
    <t>Gałuszewski</t>
  </si>
  <si>
    <t>w.galuszewski@onet.pl</t>
  </si>
  <si>
    <t>+48501875571</t>
  </si>
  <si>
    <t>Nikodem</t>
  </si>
  <si>
    <t>Jaskulski</t>
  </si>
  <si>
    <t>notariusz</t>
  </si>
  <si>
    <t>n.jaskulski@onet.pl</t>
  </si>
  <si>
    <t>+48608517035</t>
  </si>
  <si>
    <t>Krzysztof</t>
  </si>
  <si>
    <t>Klocek</t>
  </si>
  <si>
    <t>k.klocek@onet.pl</t>
  </si>
  <si>
    <t>+48507696798</t>
  </si>
  <si>
    <t>Przemysław</t>
  </si>
  <si>
    <t>Olenderek</t>
  </si>
  <si>
    <t>p.olenderek@onet.pl</t>
  </si>
  <si>
    <t>+48603723631</t>
  </si>
  <si>
    <t>Andrzej</t>
  </si>
  <si>
    <t>Kulis</t>
  </si>
  <si>
    <t>fotoreporter</t>
  </si>
  <si>
    <t>a.kulis@onet.pl</t>
  </si>
  <si>
    <t>+48508901021</t>
  </si>
  <si>
    <t>Michał</t>
  </si>
  <si>
    <t>Misztal</t>
  </si>
  <si>
    <t>m.misztal@onet.pl</t>
  </si>
  <si>
    <t>+48507114162</t>
  </si>
  <si>
    <t>Wachowska</t>
  </si>
  <si>
    <t>a.wachowska@onet.pl</t>
  </si>
  <si>
    <t>+48606553746</t>
  </si>
  <si>
    <t>Cywiński</t>
  </si>
  <si>
    <t>p.cywinski@onet.pl</t>
  </si>
  <si>
    <t>+48505264391</t>
  </si>
  <si>
    <t>Denisiewicz</t>
  </si>
  <si>
    <t>żołnierz</t>
  </si>
  <si>
    <t>l.denisiewicz@onet.pl</t>
  </si>
  <si>
    <t>+48504352299</t>
  </si>
  <si>
    <t>Lepieszka</t>
  </si>
  <si>
    <t>j.lepieszka@onet.pl</t>
  </si>
  <si>
    <t>+48606692300</t>
  </si>
  <si>
    <t>Bogdan</t>
  </si>
  <si>
    <t>Kisiołek</t>
  </si>
  <si>
    <t>b.kisiolek@onet.pl</t>
  </si>
  <si>
    <t>+48605253747</t>
  </si>
  <si>
    <t>Chojecka</t>
  </si>
  <si>
    <t>kosmetyczka</t>
  </si>
  <si>
    <t>Mazda</t>
  </si>
  <si>
    <t>a.chojecka@onet.pl</t>
  </si>
  <si>
    <t>+48504455171</t>
  </si>
  <si>
    <t>Okoński</t>
  </si>
  <si>
    <t>budowlaniec</t>
  </si>
  <si>
    <t>p.okonski@onet.pl</t>
  </si>
  <si>
    <t>+48505855183</t>
  </si>
  <si>
    <t>Ignasiak</t>
  </si>
  <si>
    <t>k.ignasiak@onet.pl</t>
  </si>
  <si>
    <t>+48610430501</t>
  </si>
  <si>
    <t>Ganczarski</t>
  </si>
  <si>
    <t>k.ganczarski@onet.pl</t>
  </si>
  <si>
    <t>+48504378581</t>
  </si>
  <si>
    <t>Zatorska</t>
  </si>
  <si>
    <t>ochroniarz</t>
  </si>
  <si>
    <t>j.zatorska@onet.pl</t>
  </si>
  <si>
    <t>+48603705239</t>
  </si>
  <si>
    <t>Flakowski</t>
  </si>
  <si>
    <t>k.flakowski@onet.pl</t>
  </si>
  <si>
    <t>+48507405517</t>
  </si>
  <si>
    <t>Tomala</t>
  </si>
  <si>
    <t>t.tomala@gmail.com</t>
  </si>
  <si>
    <t>Mikołajczyk</t>
  </si>
  <si>
    <t>j.mikolajczyk@onet.pl</t>
  </si>
  <si>
    <t>+48507922598</t>
  </si>
  <si>
    <t>Rutkowski</t>
  </si>
  <si>
    <t>aktor</t>
  </si>
  <si>
    <t>r.rutkowski@onet.pl</t>
  </si>
  <si>
    <t>+48788652862</t>
  </si>
  <si>
    <t>Majcher</t>
  </si>
  <si>
    <t>l.majcher@onet.pl</t>
  </si>
  <si>
    <t>+48609702017</t>
  </si>
  <si>
    <t>Wiśniewski</t>
  </si>
  <si>
    <t>m.wisniewski@onet.pl</t>
  </si>
  <si>
    <t>+48500669947</t>
  </si>
  <si>
    <t>Wiesława</t>
  </si>
  <si>
    <t>Wysocka</t>
  </si>
  <si>
    <t>doradca zawodowy</t>
  </si>
  <si>
    <t>w.wysocka@onet.pl</t>
  </si>
  <si>
    <t>+48609285283</t>
  </si>
  <si>
    <t>Kubik</t>
  </si>
  <si>
    <t>blacharz</t>
  </si>
  <si>
    <t>p.kubik@onet.pl</t>
  </si>
  <si>
    <t>+48613492255</t>
  </si>
  <si>
    <t>Ciechomski</t>
  </si>
  <si>
    <t>a.ciechomski@onet.pl</t>
  </si>
  <si>
    <t>+48610109107</t>
  </si>
  <si>
    <t>Ilona</t>
  </si>
  <si>
    <t>Zawadzka</t>
  </si>
  <si>
    <t>i.zawadzka@onet.pl</t>
  </si>
  <si>
    <t>+48506842301</t>
  </si>
  <si>
    <t>Wigier</t>
  </si>
  <si>
    <t>a.wigier@onet.pl</t>
  </si>
  <si>
    <t>+48507962776</t>
  </si>
  <si>
    <t>Wosik</t>
  </si>
  <si>
    <t>w.wosik@onet.pl</t>
  </si>
  <si>
    <t>+48507269924</t>
  </si>
  <si>
    <t>Czułek</t>
  </si>
  <si>
    <t>l.czulek@onet.pl</t>
  </si>
  <si>
    <t>+48604160148</t>
  </si>
  <si>
    <t>Woźniak</t>
  </si>
  <si>
    <t>j.wozniak@onet.pl</t>
  </si>
  <si>
    <t>+48509100839</t>
  </si>
  <si>
    <t>Dębowski</t>
  </si>
  <si>
    <t>farmaceuta</t>
  </si>
  <si>
    <t>p.debowski@onet.pl</t>
  </si>
  <si>
    <t>+48502641437</t>
  </si>
  <si>
    <t>Sylwia</t>
  </si>
  <si>
    <t>Pająk</t>
  </si>
  <si>
    <t>s.pajak@onet.pl</t>
  </si>
  <si>
    <t>+48507450320</t>
  </si>
  <si>
    <t>Motel</t>
  </si>
  <si>
    <t>m.motel@onet.pl</t>
  </si>
  <si>
    <t>+48610737163</t>
  </si>
  <si>
    <t>Dunajewski</t>
  </si>
  <si>
    <t>aptekarz</t>
  </si>
  <si>
    <t>k.dunajewski@gmail.com</t>
  </si>
  <si>
    <t>+48619278431</t>
  </si>
  <si>
    <t>Klasa</t>
  </si>
  <si>
    <t>Liczba uczniów</t>
  </si>
  <si>
    <t>sporządz wykres słupkowy dla każdej klasy</t>
  </si>
  <si>
    <t>I</t>
  </si>
  <si>
    <t>II</t>
  </si>
  <si>
    <t>III</t>
  </si>
  <si>
    <t>IV</t>
  </si>
  <si>
    <t>V</t>
  </si>
  <si>
    <t>VI</t>
  </si>
  <si>
    <t>VII</t>
  </si>
  <si>
    <t>VIII</t>
  </si>
  <si>
    <t>Udział uczniów w olimpiadach i konkursach przedmiotowych</t>
  </si>
  <si>
    <t>przedmiot</t>
  </si>
  <si>
    <t>liczba uczniów</t>
  </si>
  <si>
    <t>matematyka</t>
  </si>
  <si>
    <t>język polski</t>
  </si>
  <si>
    <t>historia</t>
  </si>
  <si>
    <t>język angielski</t>
  </si>
  <si>
    <t>inne</t>
  </si>
  <si>
    <t>nie uczestniczyli</t>
  </si>
  <si>
    <t>liczba uczniów ogółem</t>
  </si>
  <si>
    <t>1. Przedstaw dane w postaci wykresu kołowego.</t>
  </si>
  <si>
    <t>2. Umieść na wykresie etykiety danych.</t>
  </si>
  <si>
    <t>Miesiąc</t>
  </si>
  <si>
    <t>Cena dolara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</si>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</sst>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8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11" fillId="0" borderId="0"/>
    <xf numFmtId="0" fontId="13" fillId="0" borderId="0"/>
  </cellStyleXfs>
  <cellXfs count="48">
    <xf numFmtId="0" fontId="0" fillId="0" borderId="0" xfId="0"/>
    <xf numFmtId="0" fontId="2" fillId="2" borderId="0" xfId="0" applyFont="1" applyFill="1"/>
    <xf numFmtId="0" fontId="2" fillId="2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/>
    <xf numFmtId="0" fontId="0" fillId="3" borderId="1" xfId="0" applyNumberFormat="1" applyFill="1" applyBorder="1"/>
    <xf numFmtId="0" fontId="4" fillId="4" borderId="1" xfId="0" applyFont="1" applyFill="1" applyBorder="1" applyAlignment="1">
      <alignment horizontal="center" vertic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5" fillId="3" borderId="1" xfId="0" applyNumberFormat="1" applyFont="1" applyFill="1" applyBorder="1"/>
    <xf numFmtId="0" fontId="0" fillId="3" borderId="1" xfId="0" applyNumberFormat="1" applyFill="1" applyBorder="1" applyAlignment="1">
      <alignment horizontal="center"/>
    </xf>
    <xf numFmtId="0" fontId="5" fillId="3" borderId="2" xfId="0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6" fillId="5" borderId="4" xfId="0" applyFont="1" applyFill="1" applyBorder="1"/>
    <xf numFmtId="14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4" fontId="0" fillId="0" borderId="0" xfId="1" applyFont="1"/>
    <xf numFmtId="14" fontId="0" fillId="0" borderId="0" xfId="0" applyNumberFormat="1"/>
    <xf numFmtId="0" fontId="5" fillId="3" borderId="2" xfId="0" applyNumberFormat="1" applyFont="1" applyFill="1" applyBorder="1"/>
    <xf numFmtId="0" fontId="5" fillId="3" borderId="3" xfId="0" applyNumberFormat="1" applyFont="1" applyFill="1" applyBorder="1"/>
    <xf numFmtId="0" fontId="5" fillId="3" borderId="3" xfId="0" applyNumberFormat="1" applyFont="1" applyFill="1" applyBorder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5" fillId="0" borderId="1" xfId="2" applyBorder="1"/>
    <xf numFmtId="0" fontId="8" fillId="0" borderId="0" xfId="0" applyFont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3" applyBorder="1"/>
    <xf numFmtId="168" fontId="11" fillId="0" borderId="1" xfId="3" applyNumberFormat="1" applyBorder="1"/>
    <xf numFmtId="0" fontId="12" fillId="5" borderId="1" xfId="3" applyFont="1" applyFill="1" applyBorder="1" applyAlignment="1">
      <alignment horizontal="center" vertical="center"/>
    </xf>
  </cellXfs>
  <cellStyles count="5">
    <cellStyle name="Normalny" xfId="0" builtinId="0"/>
    <cellStyle name="Normalny 2" xfId="4"/>
    <cellStyle name="Normalny 3" xfId="2"/>
    <cellStyle name="Normalny 4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1</xdr:row>
      <xdr:rowOff>45720</xdr:rowOff>
    </xdr:from>
    <xdr:to>
      <xdr:col>11</xdr:col>
      <xdr:colOff>306705</xdr:colOff>
      <xdr:row>11</xdr:row>
      <xdr:rowOff>76200</xdr:rowOff>
    </xdr:to>
    <xdr:sp macro="" textlink="">
      <xdr:nvSpPr>
        <xdr:cNvPr id="2" name="pole tekstowe 1"/>
        <xdr:cNvSpPr txBox="1"/>
      </xdr:nvSpPr>
      <xdr:spPr>
        <a:xfrm>
          <a:off x="2308860" y="228600"/>
          <a:ext cx="5267325" cy="185928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 b="1"/>
            <a:t>Przedstaw za pomocą wykresu liniowego, jak kształtowała się cena dolara w ciągu roku.</a:t>
          </a:r>
        </a:p>
        <a:p>
          <a:r>
            <a:rPr lang="pl-PL" sz="1100"/>
            <a:t>1. Nadaj tytuł wykresu: </a:t>
          </a:r>
          <a:r>
            <a:rPr lang="pl-PL" sz="1100" i="1"/>
            <a:t>Cena dolara w 2015 roku</a:t>
          </a:r>
        </a:p>
        <a:p>
          <a:r>
            <a:rPr lang="pl-PL" sz="1100"/>
            <a:t>2. W </a:t>
          </a:r>
          <a:r>
            <a:rPr lang="pl-PL" sz="1100" b="1"/>
            <a:t>narzędziach wykresu </a:t>
          </a:r>
          <a:r>
            <a:rPr lang="pl-PL" sz="1100"/>
            <a:t>w zakładce</a:t>
          </a:r>
          <a:r>
            <a:rPr lang="pl-PL" sz="1100" baseline="0"/>
            <a:t> </a:t>
          </a:r>
          <a:r>
            <a:rPr lang="pl-PL" sz="1100" b="1" baseline="0"/>
            <a:t>układ</a:t>
          </a:r>
          <a:r>
            <a:rPr lang="pl-PL" sz="1100" baseline="0"/>
            <a:t> </a:t>
          </a:r>
          <a:r>
            <a:rPr lang="pl-PL" sz="1100" baseline="0">
              <a:sym typeface="Symbol"/>
            </a:rPr>
            <a:t> </a:t>
          </a:r>
          <a:r>
            <a:rPr lang="pl-PL" sz="1100" b="1" baseline="0">
              <a:sym typeface="Symbol"/>
            </a:rPr>
            <a:t>legenda</a:t>
          </a:r>
          <a:r>
            <a:rPr lang="pl-PL" sz="1100" baseline="0">
              <a:sym typeface="Symbol"/>
            </a:rPr>
            <a:t> </a:t>
          </a:r>
          <a:r>
            <a:rPr lang="pl-PL" sz="1100" baseline="0"/>
            <a:t>usuń legendę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3.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tytuł osi poziomej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miesiące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4. W </a:t>
          </a:r>
          <a:r>
            <a:rPr lang="pl-PL" sz="1100" b="1">
              <a:solidFill>
                <a:schemeClr val="dk1"/>
              </a:solidFill>
              <a:latin typeface="+mn-lt"/>
              <a:ea typeface="+mn-ea"/>
              <a:cs typeface="+mn-cs"/>
            </a:rPr>
            <a:t>narzędziach wykresu </a:t>
          </a:r>
          <a:r>
            <a:rPr lang="pl-PL" sz="1100">
              <a:solidFill>
                <a:schemeClr val="dk1"/>
              </a:solidFill>
              <a:latin typeface="+mn-lt"/>
              <a:ea typeface="+mn-ea"/>
              <a:cs typeface="+mn-cs"/>
            </a:rPr>
            <a:t>w zakładce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układ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pl-PL" sz="1100" b="1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tytuł osi 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  <a:sym typeface="Symbol"/>
            </a:rPr>
            <a:t></a:t>
          </a:r>
          <a:r>
            <a:rPr lang="pl-PL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pionowej </a:t>
          </a:r>
          <a:r>
            <a:rPr lang="pl-P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wstaw tytuł </a:t>
          </a:r>
          <a:r>
            <a:rPr lang="pl-PL" sz="110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cena [zł]</a:t>
          </a:r>
          <a:endParaRPr lang="pl-PL" i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/>
        </a:p>
        <a:p>
          <a:endParaRPr lang="pl-PL" sz="1100" baseline="0"/>
        </a:p>
        <a:p>
          <a:endParaRPr lang="pl-PL" sz="1100"/>
        </a:p>
        <a:p>
          <a:endParaRPr lang="pl-PL" sz="1100"/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.tomala@gmail.com" TargetMode="External"/><Relationship Id="rId2" Type="http://schemas.openxmlformats.org/officeDocument/2006/relationships/hyperlink" Target="mailto:w.wysocka@onet.pl" TargetMode="External"/><Relationship Id="rId1" Type="http://schemas.openxmlformats.org/officeDocument/2006/relationships/hyperlink" Target="mailto:k.dunajewski@gmail.com" TargetMode="External"/><Relationship Id="rId5" Type="http://schemas.openxmlformats.org/officeDocument/2006/relationships/hyperlink" Target="mailto:m.nawrocka@gmail.com" TargetMode="External"/><Relationship Id="rId4" Type="http://schemas.openxmlformats.org/officeDocument/2006/relationships/hyperlink" Target="mailto:r.jaron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workbookViewId="0">
      <selection activeCell="F15" sqref="F15"/>
    </sheetView>
  </sheetViews>
  <sheetFormatPr defaultRowHeight="14.4"/>
  <cols>
    <col min="2" max="2" width="13" customWidth="1"/>
    <col min="3" max="3" width="13.44140625" customWidth="1"/>
    <col min="4" max="4" width="20.77734375" customWidth="1"/>
    <col min="5" max="6" width="12.77734375" customWidth="1"/>
    <col min="9" max="9" width="16.33203125" customWidth="1"/>
    <col min="10" max="10" width="19.21875" customWidth="1"/>
    <col min="11" max="11" width="16.6640625" customWidth="1"/>
    <col min="12" max="12" width="15.88671875" customWidth="1"/>
    <col min="13" max="13" width="12.5546875" customWidth="1"/>
    <col min="14" max="14" width="13.6640625" customWidth="1"/>
    <col min="15" max="15" width="23.33203125" customWidth="1"/>
    <col min="16" max="16" width="16.5546875" customWidth="1"/>
    <col min="17" max="17" width="19.21875" customWidth="1"/>
  </cols>
  <sheetData>
    <row r="1" spans="1:12">
      <c r="A1" s="1"/>
      <c r="B1" s="1"/>
      <c r="C1" s="2"/>
      <c r="D1" s="2"/>
      <c r="E1" s="2"/>
      <c r="F1" s="2"/>
      <c r="G1" s="2"/>
      <c r="H1" s="2"/>
      <c r="I1" s="3"/>
    </row>
    <row r="2" spans="1:12" ht="21">
      <c r="A2" s="4" t="s">
        <v>1</v>
      </c>
      <c r="B2" s="5"/>
      <c r="C2" s="6"/>
      <c r="D2" s="7"/>
      <c r="E2" s="8"/>
      <c r="F2" s="6"/>
      <c r="G2" s="9"/>
      <c r="H2" s="8"/>
      <c r="I2" s="3"/>
    </row>
    <row r="3" spans="1:12">
      <c r="A3" s="6"/>
      <c r="B3" s="10"/>
      <c r="C3" s="11" t="s">
        <v>2</v>
      </c>
      <c r="D3" s="11"/>
      <c r="E3" s="12"/>
      <c r="F3" s="10"/>
      <c r="G3" s="13"/>
      <c r="H3" s="14"/>
      <c r="I3" s="15">
        <f>COUNTIF(F21:F120,"kobieta")</f>
        <v>44</v>
      </c>
    </row>
    <row r="4" spans="1:12">
      <c r="A4" s="6"/>
      <c r="B4" s="10"/>
      <c r="C4" s="11" t="s">
        <v>3</v>
      </c>
      <c r="D4" s="11"/>
      <c r="E4" s="12"/>
      <c r="F4" s="10"/>
      <c r="G4" s="13"/>
      <c r="H4" s="14"/>
      <c r="I4" s="15">
        <f>COUNTIF(F21:F120,"mężczyzna")</f>
        <v>56</v>
      </c>
    </row>
    <row r="5" spans="1:12">
      <c r="A5" s="6"/>
      <c r="B5" s="10"/>
      <c r="C5" s="11" t="s">
        <v>4</v>
      </c>
      <c r="D5" s="11"/>
      <c r="E5" s="12"/>
      <c r="F5" s="14"/>
      <c r="G5" s="14"/>
      <c r="H5" s="14"/>
      <c r="I5" s="15">
        <f>COUNTIF(L21:L120,"Łódź")</f>
        <v>43</v>
      </c>
      <c r="J5" s="16">
        <f>COUNTIF(L21:L120,F5)</f>
        <v>0</v>
      </c>
    </row>
    <row r="6" spans="1:12">
      <c r="A6" s="6"/>
      <c r="B6" s="10"/>
      <c r="C6" s="11" t="s">
        <v>5</v>
      </c>
      <c r="D6" s="11"/>
      <c r="E6" s="12"/>
      <c r="F6" s="10"/>
      <c r="G6" s="13"/>
      <c r="H6" s="14"/>
      <c r="I6" s="15">
        <f>COUNTIF(J21:J120,"&gt;3000")</f>
        <v>86</v>
      </c>
    </row>
    <row r="7" spans="1:12">
      <c r="A7" s="6"/>
      <c r="B7" s="10"/>
      <c r="C7" s="11" t="s">
        <v>6</v>
      </c>
      <c r="D7" s="11"/>
      <c r="E7" s="12"/>
      <c r="F7" s="10"/>
      <c r="G7" s="13"/>
      <c r="H7" s="14"/>
      <c r="I7" s="15">
        <f>COUNTIF(M21:M120,"kowal")</f>
        <v>2</v>
      </c>
    </row>
    <row r="8" spans="1:12">
      <c r="A8" s="6"/>
      <c r="B8" s="10"/>
      <c r="C8" s="18" t="s">
        <v>7</v>
      </c>
      <c r="D8" s="19"/>
      <c r="E8" s="12"/>
      <c r="F8" s="10"/>
      <c r="G8" s="13"/>
      <c r="H8" s="14"/>
      <c r="I8" s="15">
        <f>COUNTIF(D21:D120,"&lt;1980-01-01")</f>
        <v>47</v>
      </c>
      <c r="L8" s="17"/>
    </row>
    <row r="9" spans="1:12">
      <c r="A9" s="6"/>
      <c r="B9" s="10"/>
      <c r="C9" s="18" t="s">
        <v>8</v>
      </c>
      <c r="D9" s="19"/>
      <c r="E9" s="12"/>
      <c r="F9" s="10"/>
      <c r="G9" s="13"/>
      <c r="H9" s="14"/>
      <c r="I9" s="15">
        <f>COUNTIF(C21:C120,"D*")</f>
        <v>5</v>
      </c>
    </row>
    <row r="10" spans="1:12">
      <c r="A10" s="6"/>
      <c r="B10" s="10"/>
      <c r="C10" s="18" t="s">
        <v>9</v>
      </c>
      <c r="D10" s="19"/>
      <c r="E10" s="12"/>
      <c r="F10" s="10"/>
      <c r="G10" s="13"/>
      <c r="H10" s="14"/>
      <c r="I10" s="15">
        <f>COUNTIF(I21:I120,"rude")</f>
        <v>19</v>
      </c>
    </row>
    <row r="11" spans="1:12">
      <c r="A11" s="6"/>
      <c r="B11" s="10"/>
      <c r="C11" s="33" t="s">
        <v>10</v>
      </c>
      <c r="D11" s="35"/>
      <c r="E11" s="12"/>
      <c r="F11" s="10"/>
      <c r="G11" s="13"/>
      <c r="H11" s="14"/>
      <c r="I11" s="15">
        <f>COUNTIF(E21:E120,"zielone")</f>
        <v>27</v>
      </c>
    </row>
    <row r="12" spans="1:12">
      <c r="A12" s="6"/>
      <c r="B12" s="10"/>
      <c r="C12" s="20" t="s">
        <v>11</v>
      </c>
      <c r="D12" s="34"/>
      <c r="E12" s="12"/>
      <c r="F12" s="10"/>
      <c r="G12" s="13"/>
      <c r="H12" s="14"/>
      <c r="I12" s="15">
        <f>COUNTIF(B21:B120,"Katarzyna")</f>
        <v>6</v>
      </c>
    </row>
    <row r="13" spans="1:12">
      <c r="A13" s="6"/>
      <c r="B13" s="10"/>
      <c r="C13" s="20" t="s">
        <v>12</v>
      </c>
      <c r="D13" s="34"/>
      <c r="E13" s="12"/>
      <c r="F13" s="10"/>
      <c r="G13" s="13"/>
      <c r="H13" s="14"/>
      <c r="I13" s="15">
        <f>COUNTIF(C21:C120,"?????")</f>
        <v>12</v>
      </c>
    </row>
    <row r="14" spans="1:12">
      <c r="A14" s="6"/>
      <c r="B14" s="10"/>
      <c r="C14" s="20" t="s">
        <v>13</v>
      </c>
      <c r="D14" s="34"/>
      <c r="E14" s="12"/>
      <c r="F14" s="10"/>
      <c r="G14" s="13"/>
      <c r="H14" s="14"/>
      <c r="I14" s="15">
        <f>COUNTIF(O21:O120,"*gmail.com")</f>
        <v>4</v>
      </c>
    </row>
    <row r="15" spans="1:12">
      <c r="A15" s="6"/>
      <c r="B15" s="10"/>
      <c r="C15" s="13"/>
      <c r="D15" s="13"/>
      <c r="E15" s="13"/>
      <c r="F15" s="10"/>
      <c r="G15" s="13"/>
      <c r="H15" s="14"/>
      <c r="I15" s="15">
        <f>COUNTIF(H21:H120,"&gt;70")</f>
        <v>40</v>
      </c>
    </row>
    <row r="16" spans="1:12">
      <c r="A16" s="6"/>
      <c r="B16" s="10"/>
      <c r="C16" s="13"/>
      <c r="D16" s="13"/>
      <c r="E16" s="13"/>
      <c r="F16" s="10"/>
      <c r="G16" s="13"/>
      <c r="H16" s="14"/>
      <c r="I16" s="15">
        <f>COUNTIF(N21:N120,"Audi")</f>
        <v>10</v>
      </c>
    </row>
    <row r="17" spans="1:17">
      <c r="A17" s="6"/>
      <c r="B17" s="10"/>
      <c r="C17" s="13"/>
      <c r="D17" s="13"/>
      <c r="E17" s="13"/>
      <c r="F17" s="10"/>
      <c r="G17" s="13"/>
      <c r="H17" s="14"/>
      <c r="I17" s="15">
        <f>COUNTIF(H21:H120,"72")</f>
        <v>4</v>
      </c>
    </row>
    <row r="18" spans="1:17">
      <c r="B18" s="21"/>
      <c r="C18" s="21"/>
      <c r="D18" s="22"/>
      <c r="E18" s="23"/>
      <c r="F18" s="21"/>
      <c r="G18" s="22"/>
      <c r="H18" s="23"/>
      <c r="I18" s="23"/>
    </row>
    <row r="19" spans="1:17">
      <c r="B19" s="21"/>
      <c r="C19" s="21"/>
      <c r="D19" s="22"/>
      <c r="E19" s="23"/>
      <c r="F19" s="21"/>
      <c r="G19" s="22"/>
      <c r="H19" s="23"/>
      <c r="I19" s="23"/>
    </row>
    <row r="20" spans="1:17" ht="15" thickBot="1">
      <c r="A20" s="24" t="s">
        <v>14</v>
      </c>
      <c r="B20" s="24" t="s">
        <v>15</v>
      </c>
      <c r="C20" s="24" t="s">
        <v>16</v>
      </c>
      <c r="D20" s="25" t="s">
        <v>17</v>
      </c>
      <c r="E20" s="26" t="s">
        <v>18</v>
      </c>
      <c r="F20" s="24" t="s">
        <v>19</v>
      </c>
      <c r="G20" s="27" t="s">
        <v>20</v>
      </c>
      <c r="H20" s="26" t="s">
        <v>21</v>
      </c>
      <c r="I20" s="26" t="s">
        <v>22</v>
      </c>
      <c r="J20" s="24" t="s">
        <v>23</v>
      </c>
      <c r="K20" s="24" t="s">
        <v>24</v>
      </c>
      <c r="L20" s="24" t="s">
        <v>25</v>
      </c>
      <c r="M20" s="24" t="s">
        <v>26</v>
      </c>
      <c r="N20" s="24" t="s">
        <v>27</v>
      </c>
      <c r="O20" s="24" t="s">
        <v>28</v>
      </c>
      <c r="P20" s="24" t="s">
        <v>29</v>
      </c>
      <c r="Q20" s="24" t="s">
        <v>30</v>
      </c>
    </row>
    <row r="21" spans="1:17">
      <c r="A21">
        <v>1</v>
      </c>
      <c r="B21" t="s">
        <v>31</v>
      </c>
      <c r="C21" t="s">
        <v>32</v>
      </c>
      <c r="D21" s="28">
        <v>31279</v>
      </c>
      <c r="E21" s="29"/>
      <c r="F21" t="s">
        <v>33</v>
      </c>
      <c r="G21" s="30">
        <v>167</v>
      </c>
      <c r="H21" s="29">
        <v>72</v>
      </c>
      <c r="I21" s="29" t="s">
        <v>34</v>
      </c>
      <c r="J21" s="31">
        <v>6328.2893093293142</v>
      </c>
      <c r="K21" s="31">
        <v>350</v>
      </c>
      <c r="L21" t="s">
        <v>35</v>
      </c>
      <c r="M21" s="17" t="s">
        <v>36</v>
      </c>
      <c r="N21" t="s">
        <v>37</v>
      </c>
      <c r="O21" t="s">
        <v>38</v>
      </c>
      <c r="P21" t="s">
        <v>39</v>
      </c>
      <c r="Q21" s="32">
        <v>43524</v>
      </c>
    </row>
    <row r="22" spans="1:17">
      <c r="A22">
        <v>2</v>
      </c>
      <c r="B22" t="s">
        <v>40</v>
      </c>
      <c r="C22" t="s">
        <v>41</v>
      </c>
      <c r="D22" s="28">
        <v>30152</v>
      </c>
      <c r="E22" s="29" t="s">
        <v>42</v>
      </c>
      <c r="F22" t="s">
        <v>43</v>
      </c>
      <c r="G22" s="30">
        <v>157</v>
      </c>
      <c r="H22" s="29">
        <v>72</v>
      </c>
      <c r="I22" s="29" t="s">
        <v>44</v>
      </c>
      <c r="J22" s="31">
        <v>8916.2853590343439</v>
      </c>
      <c r="K22" s="31">
        <v>200</v>
      </c>
      <c r="L22" t="s">
        <v>45</v>
      </c>
      <c r="M22" s="17" t="s">
        <v>46</v>
      </c>
      <c r="N22" t="s">
        <v>47</v>
      </c>
      <c r="O22" t="s">
        <v>48</v>
      </c>
      <c r="P22" t="s">
        <v>49</v>
      </c>
      <c r="Q22" s="32">
        <v>43832</v>
      </c>
    </row>
    <row r="23" spans="1:17">
      <c r="A23">
        <v>3</v>
      </c>
      <c r="B23" t="s">
        <v>31</v>
      </c>
      <c r="C23" t="s">
        <v>50</v>
      </c>
      <c r="D23" s="28">
        <v>28992</v>
      </c>
      <c r="E23" s="29" t="s">
        <v>51</v>
      </c>
      <c r="F23" t="s">
        <v>33</v>
      </c>
      <c r="G23" s="30">
        <v>158</v>
      </c>
      <c r="H23" s="29">
        <v>72</v>
      </c>
      <c r="I23" s="29" t="s">
        <v>34</v>
      </c>
      <c r="J23" s="31">
        <v>7397.881916702112</v>
      </c>
      <c r="K23" s="31">
        <v>250</v>
      </c>
      <c r="L23" t="s">
        <v>52</v>
      </c>
      <c r="M23" s="17" t="s">
        <v>53</v>
      </c>
      <c r="N23" t="s">
        <v>54</v>
      </c>
      <c r="O23" t="s">
        <v>55</v>
      </c>
      <c r="P23" t="s">
        <v>56</v>
      </c>
      <c r="Q23" s="32">
        <v>44032</v>
      </c>
    </row>
    <row r="24" spans="1:17">
      <c r="A24">
        <v>4</v>
      </c>
      <c r="B24" t="s">
        <v>31</v>
      </c>
      <c r="C24" t="s">
        <v>57</v>
      </c>
      <c r="D24" s="28">
        <v>29032</v>
      </c>
      <c r="E24" s="29"/>
      <c r="F24" t="s">
        <v>33</v>
      </c>
      <c r="G24" s="30">
        <v>175</v>
      </c>
      <c r="H24" s="29">
        <v>64</v>
      </c>
      <c r="I24" s="29" t="s">
        <v>58</v>
      </c>
      <c r="J24" s="31">
        <v>3325.6620513054936</v>
      </c>
      <c r="K24" s="31">
        <v>350</v>
      </c>
      <c r="L24" s="17" t="s">
        <v>45</v>
      </c>
      <c r="M24" s="17" t="s">
        <v>59</v>
      </c>
      <c r="N24" t="s">
        <v>60</v>
      </c>
      <c r="O24" t="s">
        <v>61</v>
      </c>
      <c r="P24" t="s">
        <v>62</v>
      </c>
      <c r="Q24" s="32">
        <v>43635</v>
      </c>
    </row>
    <row r="25" spans="1:17">
      <c r="A25">
        <v>5</v>
      </c>
      <c r="B25" t="s">
        <v>63</v>
      </c>
      <c r="C25" t="s">
        <v>64</v>
      </c>
      <c r="D25" s="28">
        <v>23525</v>
      </c>
      <c r="E25" s="29" t="s">
        <v>65</v>
      </c>
      <c r="F25" t="s">
        <v>33</v>
      </c>
      <c r="G25" s="30">
        <v>168</v>
      </c>
      <c r="H25" s="29">
        <v>50</v>
      </c>
      <c r="I25" s="29" t="s">
        <v>34</v>
      </c>
      <c r="J25" s="31">
        <v>6719.5914728760636</v>
      </c>
      <c r="K25" s="31">
        <v>250</v>
      </c>
      <c r="L25" t="s">
        <v>66</v>
      </c>
      <c r="M25" s="17" t="s">
        <v>67</v>
      </c>
      <c r="N25" t="s">
        <v>68</v>
      </c>
      <c r="O25" t="s">
        <v>69</v>
      </c>
      <c r="P25" t="s">
        <v>70</v>
      </c>
      <c r="Q25" s="32">
        <v>43544</v>
      </c>
    </row>
    <row r="26" spans="1:17">
      <c r="A26">
        <v>6</v>
      </c>
      <c r="B26" t="s">
        <v>71</v>
      </c>
      <c r="C26" t="s">
        <v>72</v>
      </c>
      <c r="D26" s="28">
        <v>24554</v>
      </c>
      <c r="E26" s="29" t="s">
        <v>42</v>
      </c>
      <c r="F26" t="s">
        <v>43</v>
      </c>
      <c r="G26" s="30">
        <v>167</v>
      </c>
      <c r="H26" s="29">
        <v>92</v>
      </c>
      <c r="I26" s="29" t="s">
        <v>58</v>
      </c>
      <c r="J26" s="31">
        <v>7421.1448827952063</v>
      </c>
      <c r="K26" s="31">
        <v>290</v>
      </c>
      <c r="L26" t="s">
        <v>73</v>
      </c>
      <c r="M26" s="17" t="s">
        <v>74</v>
      </c>
      <c r="N26" t="s">
        <v>75</v>
      </c>
      <c r="O26" t="s">
        <v>76</v>
      </c>
      <c r="P26" t="s">
        <v>77</v>
      </c>
      <c r="Q26" s="32">
        <v>43574</v>
      </c>
    </row>
    <row r="27" spans="1:17">
      <c r="A27">
        <v>7</v>
      </c>
      <c r="B27" t="s">
        <v>78</v>
      </c>
      <c r="C27" t="s">
        <v>79</v>
      </c>
      <c r="D27" s="28">
        <v>28536</v>
      </c>
      <c r="E27" s="29" t="s">
        <v>42</v>
      </c>
      <c r="F27" t="s">
        <v>43</v>
      </c>
      <c r="G27" s="30">
        <v>189</v>
      </c>
      <c r="H27" s="29">
        <v>57</v>
      </c>
      <c r="I27" s="29" t="s">
        <v>58</v>
      </c>
      <c r="J27" s="31">
        <v>3254.7873768486911</v>
      </c>
      <c r="K27" s="31">
        <v>250</v>
      </c>
      <c r="L27" t="s">
        <v>45</v>
      </c>
      <c r="M27" s="17" t="s">
        <v>80</v>
      </c>
      <c r="N27" t="s">
        <v>75</v>
      </c>
      <c r="O27" t="s">
        <v>81</v>
      </c>
      <c r="P27" t="s">
        <v>82</v>
      </c>
      <c r="Q27" s="32">
        <v>44844</v>
      </c>
    </row>
    <row r="28" spans="1:17">
      <c r="A28">
        <v>8</v>
      </c>
      <c r="B28" t="s">
        <v>83</v>
      </c>
      <c r="C28" t="s">
        <v>84</v>
      </c>
      <c r="D28" s="28">
        <v>30060</v>
      </c>
      <c r="E28" s="29"/>
      <c r="F28" t="s">
        <v>33</v>
      </c>
      <c r="G28" s="30">
        <v>170</v>
      </c>
      <c r="H28" s="29">
        <v>61</v>
      </c>
      <c r="I28" s="29" t="s">
        <v>58</v>
      </c>
      <c r="J28" s="31">
        <v>8591.9832482416423</v>
      </c>
      <c r="K28" s="31">
        <v>100</v>
      </c>
      <c r="L28" t="s">
        <v>35</v>
      </c>
      <c r="M28" s="17" t="s">
        <v>85</v>
      </c>
      <c r="N28" t="s">
        <v>86</v>
      </c>
      <c r="O28" t="s">
        <v>87</v>
      </c>
      <c r="P28" t="s">
        <v>88</v>
      </c>
      <c r="Q28" s="32">
        <v>43619</v>
      </c>
    </row>
    <row r="29" spans="1:17">
      <c r="A29">
        <v>9</v>
      </c>
      <c r="B29" t="s">
        <v>89</v>
      </c>
      <c r="C29" t="s">
        <v>90</v>
      </c>
      <c r="D29" s="28">
        <v>32006</v>
      </c>
      <c r="E29" s="29" t="s">
        <v>42</v>
      </c>
      <c r="F29" t="s">
        <v>33</v>
      </c>
      <c r="G29" s="30">
        <v>187</v>
      </c>
      <c r="H29" s="29">
        <v>55</v>
      </c>
      <c r="I29" s="29" t="s">
        <v>34</v>
      </c>
      <c r="J29" s="31">
        <v>4885.585534070342</v>
      </c>
      <c r="K29" s="31">
        <v>311</v>
      </c>
      <c r="L29" t="s">
        <v>35</v>
      </c>
      <c r="M29" s="17" t="s">
        <v>91</v>
      </c>
      <c r="N29" t="s">
        <v>54</v>
      </c>
      <c r="O29" t="s">
        <v>92</v>
      </c>
      <c r="P29" t="s">
        <v>93</v>
      </c>
      <c r="Q29" s="32">
        <v>43861</v>
      </c>
    </row>
    <row r="30" spans="1:17">
      <c r="A30">
        <v>10</v>
      </c>
      <c r="B30" t="s">
        <v>94</v>
      </c>
      <c r="C30" t="s">
        <v>95</v>
      </c>
      <c r="D30" s="28">
        <v>31853</v>
      </c>
      <c r="E30" s="29" t="s">
        <v>65</v>
      </c>
      <c r="F30" t="s">
        <v>43</v>
      </c>
      <c r="G30" s="30">
        <v>159</v>
      </c>
      <c r="H30" s="29">
        <v>69</v>
      </c>
      <c r="I30" s="29"/>
      <c r="J30" s="31">
        <v>7431.1394886739681</v>
      </c>
      <c r="K30" s="31">
        <v>250</v>
      </c>
      <c r="L30" t="s">
        <v>35</v>
      </c>
      <c r="M30" s="17" t="s">
        <v>96</v>
      </c>
      <c r="N30" t="s">
        <v>86</v>
      </c>
      <c r="O30" t="s">
        <v>97</v>
      </c>
      <c r="P30" t="s">
        <v>98</v>
      </c>
      <c r="Q30" s="32">
        <v>43502</v>
      </c>
    </row>
    <row r="31" spans="1:17">
      <c r="A31">
        <v>11</v>
      </c>
      <c r="B31" t="s">
        <v>99</v>
      </c>
      <c r="C31" t="s">
        <v>100</v>
      </c>
      <c r="D31" s="28">
        <v>28884</v>
      </c>
      <c r="E31" s="29" t="s">
        <v>65</v>
      </c>
      <c r="F31" t="s">
        <v>43</v>
      </c>
      <c r="G31" s="30">
        <v>175</v>
      </c>
      <c r="H31" s="29">
        <v>67</v>
      </c>
      <c r="I31" s="29" t="s">
        <v>58</v>
      </c>
      <c r="J31" s="31">
        <v>5043.831844558289</v>
      </c>
      <c r="K31" s="31">
        <v>350</v>
      </c>
      <c r="L31" t="s">
        <v>101</v>
      </c>
      <c r="M31" s="17" t="s">
        <v>102</v>
      </c>
      <c r="N31" t="s">
        <v>103</v>
      </c>
      <c r="O31" t="s">
        <v>104</v>
      </c>
      <c r="P31" t="s">
        <v>105</v>
      </c>
      <c r="Q31" s="32">
        <v>43875</v>
      </c>
    </row>
    <row r="32" spans="1:17">
      <c r="A32">
        <v>12</v>
      </c>
      <c r="B32" t="s">
        <v>106</v>
      </c>
      <c r="C32" t="s">
        <v>107</v>
      </c>
      <c r="D32" s="28">
        <v>29071</v>
      </c>
      <c r="E32" s="29" t="s">
        <v>51</v>
      </c>
      <c r="F32" t="s">
        <v>33</v>
      </c>
      <c r="G32" s="30">
        <v>178</v>
      </c>
      <c r="H32" s="29">
        <v>57</v>
      </c>
      <c r="I32" s="29" t="s">
        <v>44</v>
      </c>
      <c r="J32" s="31">
        <v>4617.4062499488682</v>
      </c>
      <c r="K32" s="31">
        <v>100</v>
      </c>
      <c r="L32" t="s">
        <v>45</v>
      </c>
      <c r="M32" s="17" t="s">
        <v>108</v>
      </c>
      <c r="N32" t="s">
        <v>109</v>
      </c>
      <c r="O32" t="s">
        <v>110</v>
      </c>
      <c r="P32" t="s">
        <v>111</v>
      </c>
      <c r="Q32" s="32">
        <v>44062</v>
      </c>
    </row>
    <row r="33" spans="1:17">
      <c r="A33">
        <v>13</v>
      </c>
      <c r="B33" t="s">
        <v>112</v>
      </c>
      <c r="C33" t="s">
        <v>113</v>
      </c>
      <c r="D33" s="28">
        <v>30063</v>
      </c>
      <c r="E33" s="29" t="s">
        <v>42</v>
      </c>
      <c r="F33" t="s">
        <v>33</v>
      </c>
      <c r="G33" s="30">
        <v>183</v>
      </c>
      <c r="H33" s="29">
        <v>70</v>
      </c>
      <c r="I33" s="29" t="s">
        <v>114</v>
      </c>
      <c r="J33" s="31">
        <v>4004.3812777425978</v>
      </c>
      <c r="K33" s="31">
        <v>290</v>
      </c>
      <c r="L33" t="s">
        <v>45</v>
      </c>
      <c r="M33" s="17" t="s">
        <v>102</v>
      </c>
      <c r="N33" t="s">
        <v>115</v>
      </c>
      <c r="O33" t="s">
        <v>116</v>
      </c>
      <c r="P33" t="s">
        <v>117</v>
      </c>
      <c r="Q33" s="32">
        <v>43615</v>
      </c>
    </row>
    <row r="34" spans="1:17">
      <c r="A34">
        <v>14</v>
      </c>
      <c r="B34" t="s">
        <v>118</v>
      </c>
      <c r="C34" t="s">
        <v>119</v>
      </c>
      <c r="D34" s="28">
        <v>21196</v>
      </c>
      <c r="E34" s="29"/>
      <c r="F34" t="s">
        <v>33</v>
      </c>
      <c r="G34" s="30">
        <v>158</v>
      </c>
      <c r="H34" s="29">
        <v>62</v>
      </c>
      <c r="I34" s="29" t="s">
        <v>44</v>
      </c>
      <c r="J34" s="31">
        <v>6839.3649603129261</v>
      </c>
      <c r="K34" s="31">
        <v>290</v>
      </c>
      <c r="L34" t="s">
        <v>52</v>
      </c>
      <c r="M34" s="17" t="s">
        <v>120</v>
      </c>
      <c r="N34" t="s">
        <v>109</v>
      </c>
      <c r="O34" t="s">
        <v>121</v>
      </c>
      <c r="P34" t="s">
        <v>122</v>
      </c>
      <c r="Q34" s="32">
        <v>43484</v>
      </c>
    </row>
    <row r="35" spans="1:17">
      <c r="A35">
        <v>15</v>
      </c>
      <c r="B35" t="s">
        <v>99</v>
      </c>
      <c r="C35" t="s">
        <v>123</v>
      </c>
      <c r="D35" s="28">
        <v>30189</v>
      </c>
      <c r="E35" s="29" t="s">
        <v>51</v>
      </c>
      <c r="F35" t="s">
        <v>43</v>
      </c>
      <c r="G35" s="30">
        <v>191</v>
      </c>
      <c r="H35" s="29">
        <v>82</v>
      </c>
      <c r="I35" s="29"/>
      <c r="J35" s="31">
        <v>5101.3096507009723</v>
      </c>
      <c r="K35" s="31">
        <v>311</v>
      </c>
      <c r="L35" t="s">
        <v>45</v>
      </c>
      <c r="M35" s="17" t="s">
        <v>59</v>
      </c>
      <c r="N35" t="s">
        <v>47</v>
      </c>
      <c r="O35" t="s">
        <v>124</v>
      </c>
      <c r="P35" t="s">
        <v>125</v>
      </c>
      <c r="Q35" s="32">
        <v>44039</v>
      </c>
    </row>
    <row r="36" spans="1:17">
      <c r="A36">
        <v>16</v>
      </c>
      <c r="B36" t="s">
        <v>126</v>
      </c>
      <c r="C36" t="s">
        <v>127</v>
      </c>
      <c r="D36" s="28">
        <v>29849</v>
      </c>
      <c r="E36" s="29" t="s">
        <v>51</v>
      </c>
      <c r="F36" t="s">
        <v>33</v>
      </c>
      <c r="G36" s="30">
        <v>172</v>
      </c>
      <c r="H36" s="29">
        <v>45</v>
      </c>
      <c r="I36" s="29" t="s">
        <v>114</v>
      </c>
      <c r="J36" s="31">
        <v>3943.5074017217826</v>
      </c>
      <c r="K36" s="31">
        <v>350</v>
      </c>
      <c r="L36" t="s">
        <v>45</v>
      </c>
      <c r="M36" s="17" t="s">
        <v>128</v>
      </c>
      <c r="N36" t="s">
        <v>103</v>
      </c>
      <c r="O36" t="s">
        <v>129</v>
      </c>
      <c r="P36" t="s">
        <v>130</v>
      </c>
      <c r="Q36" s="32">
        <v>44863</v>
      </c>
    </row>
    <row r="37" spans="1:17">
      <c r="A37">
        <v>17</v>
      </c>
      <c r="B37" t="s">
        <v>131</v>
      </c>
      <c r="C37" t="s">
        <v>132</v>
      </c>
      <c r="D37" s="28">
        <v>27919</v>
      </c>
      <c r="E37" s="29" t="s">
        <v>133</v>
      </c>
      <c r="F37" t="s">
        <v>33</v>
      </c>
      <c r="G37" s="30">
        <v>152</v>
      </c>
      <c r="H37" s="29">
        <v>44</v>
      </c>
      <c r="I37" s="29" t="s">
        <v>34</v>
      </c>
      <c r="J37" s="31">
        <v>3694.319080469827</v>
      </c>
      <c r="K37" s="31">
        <v>250</v>
      </c>
      <c r="L37" t="s">
        <v>35</v>
      </c>
      <c r="M37" s="17" t="s">
        <v>85</v>
      </c>
      <c r="N37" t="s">
        <v>47</v>
      </c>
      <c r="O37" t="s">
        <v>134</v>
      </c>
      <c r="P37" t="s">
        <v>135</v>
      </c>
      <c r="Q37" s="32">
        <v>43570</v>
      </c>
    </row>
    <row r="38" spans="1:17">
      <c r="A38">
        <v>18</v>
      </c>
      <c r="B38" t="s">
        <v>136</v>
      </c>
      <c r="C38" t="s">
        <v>137</v>
      </c>
      <c r="D38" s="28">
        <v>26903</v>
      </c>
      <c r="E38" s="29" t="s">
        <v>65</v>
      </c>
      <c r="F38" t="s">
        <v>43</v>
      </c>
      <c r="G38" s="30">
        <v>176</v>
      </c>
      <c r="H38" s="29">
        <v>80</v>
      </c>
      <c r="I38" s="29"/>
      <c r="J38" s="31">
        <v>5353.295020886093</v>
      </c>
      <c r="K38" s="31">
        <v>350</v>
      </c>
      <c r="L38" t="s">
        <v>45</v>
      </c>
      <c r="M38" s="17" t="s">
        <v>138</v>
      </c>
      <c r="N38" t="s">
        <v>115</v>
      </c>
      <c r="O38" t="s">
        <v>139</v>
      </c>
      <c r="P38" t="s">
        <v>140</v>
      </c>
      <c r="Q38" s="32">
        <v>44883</v>
      </c>
    </row>
    <row r="39" spans="1:17">
      <c r="A39">
        <v>19</v>
      </c>
      <c r="B39" t="s">
        <v>141</v>
      </c>
      <c r="C39" t="s">
        <v>142</v>
      </c>
      <c r="D39" s="28">
        <v>30203</v>
      </c>
      <c r="E39" s="29" t="s">
        <v>51</v>
      </c>
      <c r="F39" t="s">
        <v>33</v>
      </c>
      <c r="G39" s="30">
        <v>165</v>
      </c>
      <c r="H39" s="29">
        <v>69</v>
      </c>
      <c r="I39" s="29" t="s">
        <v>44</v>
      </c>
      <c r="J39" s="31">
        <v>7616.2423717920374</v>
      </c>
      <c r="K39" s="31">
        <v>250</v>
      </c>
      <c r="L39" t="s">
        <v>143</v>
      </c>
      <c r="M39" s="17" t="s">
        <v>144</v>
      </c>
      <c r="N39" t="s">
        <v>54</v>
      </c>
      <c r="O39" t="s">
        <v>145</v>
      </c>
      <c r="P39" t="s">
        <v>146</v>
      </c>
      <c r="Q39" s="32">
        <v>43909</v>
      </c>
    </row>
    <row r="40" spans="1:17">
      <c r="A40">
        <v>20</v>
      </c>
      <c r="B40" t="s">
        <v>147</v>
      </c>
      <c r="C40" t="s">
        <v>148</v>
      </c>
      <c r="D40" s="28">
        <v>28204</v>
      </c>
      <c r="E40" s="29" t="s">
        <v>133</v>
      </c>
      <c r="F40" t="s">
        <v>43</v>
      </c>
      <c r="G40" s="30">
        <v>190</v>
      </c>
      <c r="H40" s="29">
        <v>87</v>
      </c>
      <c r="I40" s="29"/>
      <c r="J40" s="31">
        <v>8418.5989993372459</v>
      </c>
      <c r="K40" s="31">
        <v>350</v>
      </c>
      <c r="L40" t="s">
        <v>35</v>
      </c>
      <c r="M40" s="17" t="s">
        <v>149</v>
      </c>
      <c r="N40" t="s">
        <v>150</v>
      </c>
      <c r="O40" t="s">
        <v>151</v>
      </c>
      <c r="P40" t="s">
        <v>152</v>
      </c>
      <c r="Q40" s="32">
        <v>43537</v>
      </c>
    </row>
    <row r="41" spans="1:17">
      <c r="A41">
        <v>21</v>
      </c>
      <c r="B41" t="s">
        <v>153</v>
      </c>
      <c r="C41" t="s">
        <v>154</v>
      </c>
      <c r="D41" s="28">
        <v>27839</v>
      </c>
      <c r="E41" s="29"/>
      <c r="F41" t="s">
        <v>43</v>
      </c>
      <c r="G41" s="30">
        <v>159</v>
      </c>
      <c r="H41" s="29">
        <v>92</v>
      </c>
      <c r="I41" s="29" t="s">
        <v>155</v>
      </c>
      <c r="J41" s="31">
        <v>3848.612791331167</v>
      </c>
      <c r="K41" s="31">
        <v>220</v>
      </c>
      <c r="L41" t="s">
        <v>35</v>
      </c>
      <c r="M41" s="17" t="s">
        <v>108</v>
      </c>
      <c r="N41" t="s">
        <v>156</v>
      </c>
      <c r="O41" t="s">
        <v>157</v>
      </c>
      <c r="P41" t="s">
        <v>158</v>
      </c>
      <c r="Q41" s="32">
        <v>44813</v>
      </c>
    </row>
    <row r="42" spans="1:17">
      <c r="A42">
        <v>22</v>
      </c>
      <c r="B42" t="s">
        <v>159</v>
      </c>
      <c r="C42" t="s">
        <v>160</v>
      </c>
      <c r="D42" s="28">
        <v>30101</v>
      </c>
      <c r="E42" s="29" t="s">
        <v>42</v>
      </c>
      <c r="F42" t="s">
        <v>33</v>
      </c>
      <c r="G42" s="30">
        <v>186</v>
      </c>
      <c r="H42" s="29">
        <v>61</v>
      </c>
      <c r="I42" s="29" t="s">
        <v>58</v>
      </c>
      <c r="J42" s="31">
        <v>1345.9004605277878</v>
      </c>
      <c r="K42" s="31">
        <v>100</v>
      </c>
      <c r="L42" t="s">
        <v>35</v>
      </c>
      <c r="M42" s="17" t="s">
        <v>161</v>
      </c>
      <c r="N42" t="s">
        <v>150</v>
      </c>
      <c r="O42" t="s">
        <v>162</v>
      </c>
      <c r="P42" t="s">
        <v>163</v>
      </c>
      <c r="Q42" s="32">
        <v>44874</v>
      </c>
    </row>
    <row r="43" spans="1:17">
      <c r="A43">
        <v>23</v>
      </c>
      <c r="B43" t="s">
        <v>31</v>
      </c>
      <c r="C43" t="s">
        <v>164</v>
      </c>
      <c r="D43" s="28">
        <v>28564</v>
      </c>
      <c r="E43" s="29" t="s">
        <v>133</v>
      </c>
      <c r="F43" t="s">
        <v>33</v>
      </c>
      <c r="G43" s="30">
        <v>169</v>
      </c>
      <c r="H43" s="29">
        <v>55</v>
      </c>
      <c r="I43" s="29"/>
      <c r="J43" s="31">
        <v>7572.2157556332086</v>
      </c>
      <c r="K43" s="31">
        <v>311</v>
      </c>
      <c r="L43" t="s">
        <v>45</v>
      </c>
      <c r="M43" s="17" t="s">
        <v>165</v>
      </c>
      <c r="N43" t="s">
        <v>115</v>
      </c>
      <c r="O43" t="s">
        <v>166</v>
      </c>
      <c r="P43" t="s">
        <v>167</v>
      </c>
      <c r="Q43" s="32">
        <v>43565</v>
      </c>
    </row>
    <row r="44" spans="1:17">
      <c r="A44">
        <v>24</v>
      </c>
      <c r="B44" t="s">
        <v>168</v>
      </c>
      <c r="C44" t="s">
        <v>169</v>
      </c>
      <c r="D44" s="28">
        <v>29756</v>
      </c>
      <c r="E44" s="29" t="s">
        <v>133</v>
      </c>
      <c r="F44" t="s">
        <v>43</v>
      </c>
      <c r="G44" s="30">
        <v>196</v>
      </c>
      <c r="H44" s="29">
        <v>74</v>
      </c>
      <c r="I44" s="29" t="s">
        <v>58</v>
      </c>
      <c r="J44" s="31">
        <v>5707.7131076936303</v>
      </c>
      <c r="K44" s="31">
        <v>311</v>
      </c>
      <c r="L44" t="s">
        <v>45</v>
      </c>
      <c r="M44" s="17" t="s">
        <v>170</v>
      </c>
      <c r="N44" t="s">
        <v>47</v>
      </c>
      <c r="O44" t="s">
        <v>171</v>
      </c>
      <c r="P44" t="s">
        <v>172</v>
      </c>
      <c r="Q44" s="32">
        <v>44826</v>
      </c>
    </row>
    <row r="45" spans="1:17">
      <c r="A45">
        <v>25</v>
      </c>
      <c r="B45" t="s">
        <v>173</v>
      </c>
      <c r="C45" t="s">
        <v>174</v>
      </c>
      <c r="D45" s="28">
        <v>30231</v>
      </c>
      <c r="E45" s="29" t="s">
        <v>42</v>
      </c>
      <c r="F45" t="s">
        <v>33</v>
      </c>
      <c r="G45" s="30">
        <v>161</v>
      </c>
      <c r="H45" s="29">
        <v>68</v>
      </c>
      <c r="I45" s="29" t="s">
        <v>34</v>
      </c>
      <c r="J45" s="31">
        <v>5285.9566838092605</v>
      </c>
      <c r="K45" s="31">
        <v>290</v>
      </c>
      <c r="L45" t="s">
        <v>45</v>
      </c>
      <c r="M45" s="17" t="s">
        <v>175</v>
      </c>
      <c r="N45" t="s">
        <v>156</v>
      </c>
      <c r="O45" t="s">
        <v>176</v>
      </c>
      <c r="P45" t="s">
        <v>177</v>
      </c>
      <c r="Q45" s="32">
        <v>44011</v>
      </c>
    </row>
    <row r="46" spans="1:17">
      <c r="A46">
        <v>26</v>
      </c>
      <c r="B46" t="s">
        <v>178</v>
      </c>
      <c r="C46" t="s">
        <v>179</v>
      </c>
      <c r="D46" s="28">
        <v>31542</v>
      </c>
      <c r="E46" s="29" t="s">
        <v>51</v>
      </c>
      <c r="F46" t="s">
        <v>43</v>
      </c>
      <c r="G46" s="30">
        <v>180</v>
      </c>
      <c r="H46" s="29">
        <v>79</v>
      </c>
      <c r="I46" s="29" t="s">
        <v>114</v>
      </c>
      <c r="J46" s="31">
        <v>9482.4653263181972</v>
      </c>
      <c r="K46" s="31">
        <v>200</v>
      </c>
      <c r="L46" t="s">
        <v>35</v>
      </c>
      <c r="M46" s="17" t="s">
        <v>108</v>
      </c>
      <c r="N46" t="s">
        <v>156</v>
      </c>
      <c r="O46" t="s">
        <v>180</v>
      </c>
      <c r="P46" t="s">
        <v>181</v>
      </c>
      <c r="Q46" s="32">
        <v>44036</v>
      </c>
    </row>
    <row r="47" spans="1:17">
      <c r="A47">
        <v>27</v>
      </c>
      <c r="B47" t="s">
        <v>182</v>
      </c>
      <c r="C47" t="s">
        <v>183</v>
      </c>
      <c r="D47" s="28">
        <v>29216</v>
      </c>
      <c r="E47" s="29" t="s">
        <v>42</v>
      </c>
      <c r="F47" t="s">
        <v>43</v>
      </c>
      <c r="G47" s="30">
        <v>199</v>
      </c>
      <c r="H47" s="29">
        <v>66</v>
      </c>
      <c r="I47" s="29" t="s">
        <v>58</v>
      </c>
      <c r="J47" s="31">
        <v>8315.0776128172056</v>
      </c>
      <c r="K47" s="31">
        <v>350</v>
      </c>
      <c r="L47" t="s">
        <v>184</v>
      </c>
      <c r="M47" s="17" t="s">
        <v>96</v>
      </c>
      <c r="N47" t="s">
        <v>75</v>
      </c>
      <c r="O47" t="s">
        <v>185</v>
      </c>
      <c r="P47" t="s">
        <v>186</v>
      </c>
      <c r="Q47" s="32">
        <v>43617</v>
      </c>
    </row>
    <row r="48" spans="1:17">
      <c r="A48">
        <v>28</v>
      </c>
      <c r="B48" t="s">
        <v>31</v>
      </c>
      <c r="C48" t="s">
        <v>187</v>
      </c>
      <c r="D48" s="28">
        <v>29592</v>
      </c>
      <c r="E48" s="29" t="s">
        <v>133</v>
      </c>
      <c r="F48" t="s">
        <v>33</v>
      </c>
      <c r="G48" s="30">
        <v>185</v>
      </c>
      <c r="H48" s="29">
        <v>49</v>
      </c>
      <c r="I48" s="29" t="s">
        <v>114</v>
      </c>
      <c r="J48" s="31">
        <v>9563.176539211534</v>
      </c>
      <c r="K48" s="31">
        <v>290</v>
      </c>
      <c r="L48" t="s">
        <v>45</v>
      </c>
      <c r="M48" s="17" t="s">
        <v>85</v>
      </c>
      <c r="N48" t="s">
        <v>115</v>
      </c>
      <c r="O48" t="s">
        <v>188</v>
      </c>
      <c r="P48" t="s">
        <v>189</v>
      </c>
      <c r="Q48" s="32">
        <v>43633</v>
      </c>
    </row>
    <row r="49" spans="1:17">
      <c r="A49">
        <v>29</v>
      </c>
      <c r="B49" t="s">
        <v>159</v>
      </c>
      <c r="C49" t="s">
        <v>190</v>
      </c>
      <c r="D49" s="28">
        <v>32452</v>
      </c>
      <c r="E49" s="29" t="s">
        <v>65</v>
      </c>
      <c r="F49" t="s">
        <v>33</v>
      </c>
      <c r="G49" s="30">
        <v>165</v>
      </c>
      <c r="H49" s="29">
        <v>52</v>
      </c>
      <c r="I49" s="29" t="s">
        <v>34</v>
      </c>
      <c r="J49" s="31">
        <v>3770.9611430276741</v>
      </c>
      <c r="K49" s="31">
        <v>200</v>
      </c>
      <c r="L49" t="s">
        <v>45</v>
      </c>
      <c r="M49" s="17" t="s">
        <v>191</v>
      </c>
      <c r="N49" t="s">
        <v>156</v>
      </c>
      <c r="O49" t="s">
        <v>192</v>
      </c>
      <c r="P49" t="s">
        <v>193</v>
      </c>
      <c r="Q49" s="32">
        <v>43606</v>
      </c>
    </row>
    <row r="50" spans="1:17">
      <c r="A50">
        <v>30</v>
      </c>
      <c r="B50" t="s">
        <v>159</v>
      </c>
      <c r="C50" t="s">
        <v>194</v>
      </c>
      <c r="D50" s="28">
        <v>31140</v>
      </c>
      <c r="E50" s="29" t="s">
        <v>42</v>
      </c>
      <c r="F50" t="s">
        <v>33</v>
      </c>
      <c r="G50" s="30">
        <v>156</v>
      </c>
      <c r="H50" s="29">
        <v>68</v>
      </c>
      <c r="I50" s="29" t="s">
        <v>58</v>
      </c>
      <c r="J50" s="31">
        <v>9647.8086597785696</v>
      </c>
      <c r="K50" s="31">
        <v>311</v>
      </c>
      <c r="L50" t="s">
        <v>45</v>
      </c>
      <c r="M50" s="17" t="s">
        <v>195</v>
      </c>
      <c r="N50" t="s">
        <v>115</v>
      </c>
      <c r="O50" t="s">
        <v>196</v>
      </c>
      <c r="P50" t="s">
        <v>197</v>
      </c>
      <c r="Q50" s="32">
        <v>43967</v>
      </c>
    </row>
    <row r="51" spans="1:17">
      <c r="A51">
        <v>31</v>
      </c>
      <c r="B51" t="s">
        <v>198</v>
      </c>
      <c r="C51" t="s">
        <v>199</v>
      </c>
      <c r="D51" s="28">
        <v>30163</v>
      </c>
      <c r="E51" s="29" t="s">
        <v>42</v>
      </c>
      <c r="F51" t="s">
        <v>33</v>
      </c>
      <c r="G51" s="30">
        <v>183</v>
      </c>
      <c r="H51" s="29">
        <v>58</v>
      </c>
      <c r="I51" s="29" t="s">
        <v>44</v>
      </c>
      <c r="J51" s="31">
        <v>5028.7909283584413</v>
      </c>
      <c r="K51" s="31">
        <v>311</v>
      </c>
      <c r="L51" t="s">
        <v>45</v>
      </c>
      <c r="M51" s="17" t="s">
        <v>195</v>
      </c>
      <c r="N51" t="s">
        <v>156</v>
      </c>
      <c r="O51" t="s">
        <v>200</v>
      </c>
      <c r="P51" t="s">
        <v>201</v>
      </c>
      <c r="Q51" s="32">
        <v>43930</v>
      </c>
    </row>
    <row r="52" spans="1:17">
      <c r="A52">
        <v>32</v>
      </c>
      <c r="B52" t="s">
        <v>99</v>
      </c>
      <c r="C52" t="s">
        <v>202</v>
      </c>
      <c r="D52" s="28">
        <v>24045</v>
      </c>
      <c r="E52" s="29" t="s">
        <v>51</v>
      </c>
      <c r="F52" t="s">
        <v>43</v>
      </c>
      <c r="G52" s="30">
        <v>173</v>
      </c>
      <c r="H52" s="29">
        <v>76</v>
      </c>
      <c r="I52" s="29" t="s">
        <v>114</v>
      </c>
      <c r="J52" s="31">
        <v>5562.012075097161</v>
      </c>
      <c r="K52" s="31">
        <v>250</v>
      </c>
      <c r="L52" t="s">
        <v>45</v>
      </c>
      <c r="M52" s="17" t="s">
        <v>85</v>
      </c>
      <c r="N52" t="s">
        <v>203</v>
      </c>
      <c r="O52" t="s">
        <v>204</v>
      </c>
      <c r="P52" t="s">
        <v>205</v>
      </c>
      <c r="Q52" s="32">
        <v>44884</v>
      </c>
    </row>
    <row r="53" spans="1:17">
      <c r="A53">
        <v>33</v>
      </c>
      <c r="B53" t="s">
        <v>206</v>
      </c>
      <c r="C53" t="s">
        <v>207</v>
      </c>
      <c r="D53" s="28">
        <v>32028</v>
      </c>
      <c r="E53" s="29" t="s">
        <v>65</v>
      </c>
      <c r="F53" t="s">
        <v>33</v>
      </c>
      <c r="G53" s="30">
        <v>173</v>
      </c>
      <c r="H53" s="29">
        <v>44</v>
      </c>
      <c r="I53" s="29" t="s">
        <v>114</v>
      </c>
      <c r="J53" s="31">
        <v>2468.7785477415664</v>
      </c>
      <c r="K53" s="31">
        <v>100</v>
      </c>
      <c r="L53" t="s">
        <v>208</v>
      </c>
      <c r="M53" s="17" t="s">
        <v>53</v>
      </c>
      <c r="N53" t="s">
        <v>75</v>
      </c>
      <c r="O53" t="s">
        <v>209</v>
      </c>
      <c r="P53" t="s">
        <v>210</v>
      </c>
      <c r="Q53" s="32">
        <v>44075</v>
      </c>
    </row>
    <row r="54" spans="1:17">
      <c r="A54">
        <v>34</v>
      </c>
      <c r="B54" t="s">
        <v>206</v>
      </c>
      <c r="C54" t="s">
        <v>211</v>
      </c>
      <c r="D54" s="28">
        <v>30209</v>
      </c>
      <c r="E54" s="29" t="s">
        <v>42</v>
      </c>
      <c r="F54" t="s">
        <v>33</v>
      </c>
      <c r="G54" s="30">
        <v>189</v>
      </c>
      <c r="H54" s="29">
        <v>45</v>
      </c>
      <c r="I54" s="29" t="s">
        <v>34</v>
      </c>
      <c r="J54" s="31">
        <v>3491.1236470738099</v>
      </c>
      <c r="K54" s="31">
        <v>290</v>
      </c>
      <c r="L54" t="s">
        <v>35</v>
      </c>
      <c r="M54" s="17" t="s">
        <v>46</v>
      </c>
      <c r="N54" t="s">
        <v>75</v>
      </c>
      <c r="O54" t="s">
        <v>212</v>
      </c>
      <c r="P54" t="s">
        <v>213</v>
      </c>
      <c r="Q54" s="32">
        <v>43519</v>
      </c>
    </row>
    <row r="55" spans="1:17">
      <c r="A55">
        <v>35</v>
      </c>
      <c r="B55" t="s">
        <v>214</v>
      </c>
      <c r="C55" t="s">
        <v>215</v>
      </c>
      <c r="D55" s="28">
        <v>28642</v>
      </c>
      <c r="E55" s="29" t="s">
        <v>42</v>
      </c>
      <c r="F55" t="s">
        <v>33</v>
      </c>
      <c r="G55" s="30">
        <v>173</v>
      </c>
      <c r="H55" s="29">
        <v>45</v>
      </c>
      <c r="I55" s="29" t="s">
        <v>44</v>
      </c>
      <c r="J55" s="31">
        <v>5763.2063898598553</v>
      </c>
      <c r="K55" s="31">
        <v>250</v>
      </c>
      <c r="L55" t="s">
        <v>52</v>
      </c>
      <c r="M55" s="17" t="s">
        <v>85</v>
      </c>
      <c r="N55" t="s">
        <v>75</v>
      </c>
      <c r="O55" t="s">
        <v>216</v>
      </c>
      <c r="P55" t="s">
        <v>217</v>
      </c>
      <c r="Q55" s="32">
        <v>44849</v>
      </c>
    </row>
    <row r="56" spans="1:17">
      <c r="A56">
        <v>36</v>
      </c>
      <c r="B56" t="s">
        <v>218</v>
      </c>
      <c r="C56" t="s">
        <v>219</v>
      </c>
      <c r="D56" s="28">
        <v>30488</v>
      </c>
      <c r="E56" s="29" t="s">
        <v>133</v>
      </c>
      <c r="F56" t="s">
        <v>43</v>
      </c>
      <c r="G56" s="30">
        <v>158</v>
      </c>
      <c r="H56" s="29">
        <v>87</v>
      </c>
      <c r="I56" s="29" t="s">
        <v>155</v>
      </c>
      <c r="J56" s="31">
        <v>5356.8214745161704</v>
      </c>
      <c r="K56" s="31">
        <v>290</v>
      </c>
      <c r="L56" t="s">
        <v>35</v>
      </c>
      <c r="M56" s="17" t="s">
        <v>220</v>
      </c>
      <c r="N56" t="s">
        <v>150</v>
      </c>
      <c r="O56" t="s">
        <v>221</v>
      </c>
      <c r="P56" t="s">
        <v>222</v>
      </c>
      <c r="Q56" s="32">
        <v>44831</v>
      </c>
    </row>
    <row r="57" spans="1:17">
      <c r="A57">
        <v>37</v>
      </c>
      <c r="B57" t="s">
        <v>223</v>
      </c>
      <c r="C57" t="s">
        <v>224</v>
      </c>
      <c r="D57" s="28">
        <v>31516</v>
      </c>
      <c r="E57" s="29" t="s">
        <v>133</v>
      </c>
      <c r="F57" t="s">
        <v>43</v>
      </c>
      <c r="G57" s="30">
        <v>181</v>
      </c>
      <c r="H57" s="29">
        <v>61</v>
      </c>
      <c r="I57" s="29" t="s">
        <v>44</v>
      </c>
      <c r="J57" s="31">
        <v>8864.8054378796096</v>
      </c>
      <c r="K57" s="31">
        <v>350</v>
      </c>
      <c r="L57" t="s">
        <v>35</v>
      </c>
      <c r="M57" s="17" t="s">
        <v>36</v>
      </c>
      <c r="N57" t="s">
        <v>115</v>
      </c>
      <c r="O57" t="s">
        <v>225</v>
      </c>
      <c r="P57" t="s">
        <v>226</v>
      </c>
      <c r="Q57" s="32">
        <v>43511</v>
      </c>
    </row>
    <row r="58" spans="1:17">
      <c r="A58">
        <v>38</v>
      </c>
      <c r="B58" t="s">
        <v>227</v>
      </c>
      <c r="C58" t="s">
        <v>228</v>
      </c>
      <c r="D58" s="28">
        <v>29815</v>
      </c>
      <c r="E58" s="29" t="s">
        <v>133</v>
      </c>
      <c r="F58" t="s">
        <v>43</v>
      </c>
      <c r="G58" s="30">
        <v>161</v>
      </c>
      <c r="H58" s="29">
        <v>69</v>
      </c>
      <c r="I58" s="29" t="s">
        <v>58</v>
      </c>
      <c r="J58" s="31">
        <v>4874.9511357317906</v>
      </c>
      <c r="K58" s="31">
        <v>290</v>
      </c>
      <c r="L58" t="s">
        <v>35</v>
      </c>
      <c r="M58" s="17" t="s">
        <v>229</v>
      </c>
      <c r="N58" t="s">
        <v>156</v>
      </c>
      <c r="O58" t="s">
        <v>230</v>
      </c>
      <c r="P58" t="s">
        <v>231</v>
      </c>
      <c r="Q58" s="32">
        <v>44094</v>
      </c>
    </row>
    <row r="59" spans="1:17">
      <c r="A59">
        <v>39</v>
      </c>
      <c r="B59" t="s">
        <v>232</v>
      </c>
      <c r="C59" t="s">
        <v>233</v>
      </c>
      <c r="D59" s="28">
        <v>29144</v>
      </c>
      <c r="E59" s="29" t="s">
        <v>133</v>
      </c>
      <c r="F59" t="s">
        <v>33</v>
      </c>
      <c r="G59" s="30">
        <v>176</v>
      </c>
      <c r="H59" s="29">
        <v>44</v>
      </c>
      <c r="I59" s="29" t="s">
        <v>58</v>
      </c>
      <c r="J59" s="31">
        <v>5846.9352541786348</v>
      </c>
      <c r="K59" s="31">
        <v>290</v>
      </c>
      <c r="L59" t="s">
        <v>45</v>
      </c>
      <c r="M59" s="17" t="s">
        <v>144</v>
      </c>
      <c r="N59" t="s">
        <v>68</v>
      </c>
      <c r="O59" t="s">
        <v>234</v>
      </c>
      <c r="P59" t="s">
        <v>235</v>
      </c>
      <c r="Q59" s="32">
        <v>44848</v>
      </c>
    </row>
    <row r="60" spans="1:17">
      <c r="A60">
        <v>40</v>
      </c>
      <c r="B60" t="s">
        <v>236</v>
      </c>
      <c r="C60" t="s">
        <v>237</v>
      </c>
      <c r="D60" s="28">
        <v>30619</v>
      </c>
      <c r="E60" s="29" t="s">
        <v>133</v>
      </c>
      <c r="F60" t="s">
        <v>33</v>
      </c>
      <c r="G60" s="30">
        <v>157</v>
      </c>
      <c r="H60" s="29">
        <v>52</v>
      </c>
      <c r="I60" s="29" t="s">
        <v>34</v>
      </c>
      <c r="J60" s="31">
        <v>1104.2922764311793</v>
      </c>
      <c r="K60" s="31">
        <v>311</v>
      </c>
      <c r="L60" t="s">
        <v>45</v>
      </c>
      <c r="M60" s="17" t="s">
        <v>238</v>
      </c>
      <c r="N60" t="s">
        <v>203</v>
      </c>
      <c r="O60" t="s">
        <v>239</v>
      </c>
      <c r="P60" t="s">
        <v>240</v>
      </c>
      <c r="Q60" s="32">
        <v>44034</v>
      </c>
    </row>
    <row r="61" spans="1:17">
      <c r="A61">
        <v>41</v>
      </c>
      <c r="B61" t="s">
        <v>78</v>
      </c>
      <c r="C61" t="s">
        <v>241</v>
      </c>
      <c r="D61" s="28">
        <v>31682</v>
      </c>
      <c r="E61" s="29" t="s">
        <v>42</v>
      </c>
      <c r="F61" t="s">
        <v>43</v>
      </c>
      <c r="G61" s="30">
        <v>197</v>
      </c>
      <c r="H61" s="29">
        <v>85</v>
      </c>
      <c r="I61" s="29" t="s">
        <v>58</v>
      </c>
      <c r="J61" s="31">
        <v>1162.5219821971359</v>
      </c>
      <c r="K61" s="31">
        <v>220</v>
      </c>
      <c r="L61" t="s">
        <v>35</v>
      </c>
      <c r="M61" s="17" t="s">
        <v>195</v>
      </c>
      <c r="N61" t="s">
        <v>54</v>
      </c>
      <c r="O61" t="s">
        <v>242</v>
      </c>
      <c r="P61" t="s">
        <v>243</v>
      </c>
      <c r="Q61" s="32">
        <v>44180</v>
      </c>
    </row>
    <row r="62" spans="1:17">
      <c r="A62">
        <v>42</v>
      </c>
      <c r="B62" t="s">
        <v>159</v>
      </c>
      <c r="C62" t="s">
        <v>244</v>
      </c>
      <c r="D62" s="28">
        <v>29036</v>
      </c>
      <c r="E62" s="29" t="s">
        <v>65</v>
      </c>
      <c r="F62" t="s">
        <v>33</v>
      </c>
      <c r="G62" s="30">
        <v>178</v>
      </c>
      <c r="H62" s="29">
        <v>59</v>
      </c>
      <c r="I62" s="29" t="s">
        <v>114</v>
      </c>
      <c r="J62" s="31">
        <v>7771.1464147796942</v>
      </c>
      <c r="K62" s="31">
        <v>290</v>
      </c>
      <c r="L62" t="s">
        <v>35</v>
      </c>
      <c r="M62" s="17" t="s">
        <v>80</v>
      </c>
      <c r="N62" t="s">
        <v>203</v>
      </c>
      <c r="O62" t="s">
        <v>245</v>
      </c>
      <c r="P62" t="s">
        <v>246</v>
      </c>
      <c r="Q62" s="32">
        <v>44903</v>
      </c>
    </row>
    <row r="63" spans="1:17">
      <c r="A63">
        <v>43</v>
      </c>
      <c r="B63" t="s">
        <v>247</v>
      </c>
      <c r="C63" t="s">
        <v>248</v>
      </c>
      <c r="D63" s="28">
        <v>26163</v>
      </c>
      <c r="E63" s="29" t="s">
        <v>51</v>
      </c>
      <c r="F63" t="s">
        <v>33</v>
      </c>
      <c r="G63" s="30">
        <v>178</v>
      </c>
      <c r="H63" s="29">
        <v>56</v>
      </c>
      <c r="I63" s="29" t="s">
        <v>58</v>
      </c>
      <c r="J63" s="31">
        <v>1410.7733734622987</v>
      </c>
      <c r="K63" s="31">
        <v>200</v>
      </c>
      <c r="L63" t="s">
        <v>35</v>
      </c>
      <c r="M63" s="17" t="s">
        <v>85</v>
      </c>
      <c r="N63" t="s">
        <v>68</v>
      </c>
      <c r="O63" t="s">
        <v>249</v>
      </c>
      <c r="P63" t="s">
        <v>250</v>
      </c>
      <c r="Q63" s="32">
        <v>44117</v>
      </c>
    </row>
    <row r="64" spans="1:17">
      <c r="A64">
        <v>44</v>
      </c>
      <c r="B64" t="s">
        <v>218</v>
      </c>
      <c r="C64" t="s">
        <v>251</v>
      </c>
      <c r="D64" s="28">
        <v>30663</v>
      </c>
      <c r="E64" s="29" t="s">
        <v>65</v>
      </c>
      <c r="F64" t="s">
        <v>43</v>
      </c>
      <c r="G64" s="30">
        <v>183</v>
      </c>
      <c r="H64" s="29">
        <v>83</v>
      </c>
      <c r="I64" s="29" t="s">
        <v>58</v>
      </c>
      <c r="J64" s="31">
        <v>9720.4546949297946</v>
      </c>
      <c r="K64" s="31">
        <v>290</v>
      </c>
      <c r="L64" t="s">
        <v>35</v>
      </c>
      <c r="M64" s="17" t="s">
        <v>74</v>
      </c>
      <c r="N64" t="s">
        <v>115</v>
      </c>
      <c r="O64" t="s">
        <v>252</v>
      </c>
      <c r="P64" t="s">
        <v>253</v>
      </c>
      <c r="Q64" s="32">
        <v>44133</v>
      </c>
    </row>
    <row r="65" spans="1:17">
      <c r="A65">
        <v>45</v>
      </c>
      <c r="B65" t="s">
        <v>254</v>
      </c>
      <c r="C65" t="s">
        <v>255</v>
      </c>
      <c r="D65" s="28">
        <v>36513</v>
      </c>
      <c r="E65" s="29" t="s">
        <v>51</v>
      </c>
      <c r="F65" t="s">
        <v>33</v>
      </c>
      <c r="G65" s="30">
        <v>175</v>
      </c>
      <c r="H65" s="29">
        <v>46</v>
      </c>
      <c r="I65" s="29" t="s">
        <v>58</v>
      </c>
      <c r="J65" s="31">
        <v>3779.3711393014801</v>
      </c>
      <c r="K65" s="31">
        <v>290</v>
      </c>
      <c r="L65" t="s">
        <v>35</v>
      </c>
      <c r="M65" s="17" t="s">
        <v>149</v>
      </c>
      <c r="N65" t="s">
        <v>47</v>
      </c>
      <c r="O65" t="s">
        <v>256</v>
      </c>
      <c r="P65" t="s">
        <v>257</v>
      </c>
      <c r="Q65" s="32">
        <v>44883</v>
      </c>
    </row>
    <row r="66" spans="1:17">
      <c r="A66">
        <v>46</v>
      </c>
      <c r="B66" t="s">
        <v>258</v>
      </c>
      <c r="C66" t="s">
        <v>259</v>
      </c>
      <c r="D66" s="28">
        <v>31919</v>
      </c>
      <c r="E66" s="29" t="s">
        <v>42</v>
      </c>
      <c r="F66" t="s">
        <v>43</v>
      </c>
      <c r="G66" s="30">
        <v>164</v>
      </c>
      <c r="H66" s="29">
        <v>68</v>
      </c>
      <c r="I66" s="29" t="s">
        <v>44</v>
      </c>
      <c r="J66" s="31">
        <v>3646.4307766624574</v>
      </c>
      <c r="K66" s="31">
        <v>311</v>
      </c>
      <c r="L66" t="s">
        <v>73</v>
      </c>
      <c r="M66" s="17" t="s">
        <v>53</v>
      </c>
      <c r="N66" t="s">
        <v>203</v>
      </c>
      <c r="O66" t="s">
        <v>260</v>
      </c>
      <c r="P66" t="s">
        <v>261</v>
      </c>
      <c r="Q66" s="32">
        <v>43832</v>
      </c>
    </row>
    <row r="67" spans="1:17">
      <c r="A67">
        <v>47</v>
      </c>
      <c r="B67" t="s">
        <v>262</v>
      </c>
      <c r="C67" t="s">
        <v>263</v>
      </c>
      <c r="D67" s="28">
        <v>25416</v>
      </c>
      <c r="E67" s="29" t="s">
        <v>133</v>
      </c>
      <c r="F67" t="s">
        <v>43</v>
      </c>
      <c r="G67" s="30">
        <v>164</v>
      </c>
      <c r="H67" s="29">
        <v>66</v>
      </c>
      <c r="I67" s="29" t="s">
        <v>114</v>
      </c>
      <c r="J67" s="31">
        <v>9010.4370157661251</v>
      </c>
      <c r="K67" s="31">
        <v>250</v>
      </c>
      <c r="L67" t="s">
        <v>35</v>
      </c>
      <c r="M67" s="17" t="s">
        <v>85</v>
      </c>
      <c r="N67" t="s">
        <v>60</v>
      </c>
      <c r="O67" t="s">
        <v>264</v>
      </c>
      <c r="P67" t="s">
        <v>265</v>
      </c>
      <c r="Q67" s="32">
        <v>44084</v>
      </c>
    </row>
    <row r="68" spans="1:17">
      <c r="A68">
        <v>48</v>
      </c>
      <c r="B68" t="s">
        <v>266</v>
      </c>
      <c r="C68" t="s">
        <v>267</v>
      </c>
      <c r="D68" s="28">
        <v>31928</v>
      </c>
      <c r="E68" s="29" t="s">
        <v>65</v>
      </c>
      <c r="F68" t="s">
        <v>43</v>
      </c>
      <c r="G68" s="30">
        <v>187</v>
      </c>
      <c r="H68" s="29">
        <v>87</v>
      </c>
      <c r="I68" s="29" t="s">
        <v>44</v>
      </c>
      <c r="J68" s="31">
        <v>4176.0202644708688</v>
      </c>
      <c r="K68" s="31">
        <v>100</v>
      </c>
      <c r="L68" t="s">
        <v>52</v>
      </c>
      <c r="M68" s="17" t="s">
        <v>268</v>
      </c>
      <c r="N68" t="s">
        <v>109</v>
      </c>
      <c r="O68" t="s">
        <v>269</v>
      </c>
      <c r="P68" t="s">
        <v>270</v>
      </c>
      <c r="Q68" s="32">
        <v>43941</v>
      </c>
    </row>
    <row r="69" spans="1:17">
      <c r="A69">
        <v>49</v>
      </c>
      <c r="B69" t="s">
        <v>271</v>
      </c>
      <c r="C69" t="s">
        <v>272</v>
      </c>
      <c r="D69" s="28">
        <v>18102</v>
      </c>
      <c r="E69" s="29" t="s">
        <v>133</v>
      </c>
      <c r="F69" t="s">
        <v>43</v>
      </c>
      <c r="G69" s="30">
        <v>191</v>
      </c>
      <c r="H69" s="29">
        <v>61</v>
      </c>
      <c r="I69" s="29" t="s">
        <v>44</v>
      </c>
      <c r="J69" s="31">
        <v>1611.9870789413656</v>
      </c>
      <c r="K69" s="31">
        <v>250</v>
      </c>
      <c r="L69" t="s">
        <v>66</v>
      </c>
      <c r="M69" s="17" t="s">
        <v>273</v>
      </c>
      <c r="N69" t="s">
        <v>47</v>
      </c>
      <c r="O69" t="s">
        <v>274</v>
      </c>
      <c r="P69" t="s">
        <v>275</v>
      </c>
      <c r="Q69" s="32">
        <v>44013</v>
      </c>
    </row>
    <row r="70" spans="1:17">
      <c r="A70">
        <v>50</v>
      </c>
      <c r="B70" t="s">
        <v>78</v>
      </c>
      <c r="C70" t="s">
        <v>276</v>
      </c>
      <c r="D70" s="28">
        <v>28749</v>
      </c>
      <c r="E70" s="29" t="s">
        <v>133</v>
      </c>
      <c r="F70" t="s">
        <v>43</v>
      </c>
      <c r="G70" s="30">
        <v>182</v>
      </c>
      <c r="H70" s="29">
        <v>93</v>
      </c>
      <c r="I70" s="29" t="s">
        <v>155</v>
      </c>
      <c r="J70" s="31">
        <v>5813.2609155235104</v>
      </c>
      <c r="K70" s="31">
        <v>290</v>
      </c>
      <c r="L70" t="s">
        <v>45</v>
      </c>
      <c r="M70" s="17" t="s">
        <v>85</v>
      </c>
      <c r="N70" t="s">
        <v>47</v>
      </c>
      <c r="O70" t="s">
        <v>277</v>
      </c>
      <c r="P70" t="s">
        <v>278</v>
      </c>
      <c r="Q70" s="32">
        <v>43609</v>
      </c>
    </row>
    <row r="71" spans="1:17">
      <c r="A71">
        <v>51</v>
      </c>
      <c r="B71" t="s">
        <v>279</v>
      </c>
      <c r="C71" t="s">
        <v>280</v>
      </c>
      <c r="D71" s="28">
        <v>24123</v>
      </c>
      <c r="E71" s="29" t="s">
        <v>65</v>
      </c>
      <c r="F71" t="s">
        <v>33</v>
      </c>
      <c r="G71" s="30">
        <v>162</v>
      </c>
      <c r="H71" s="29">
        <v>47</v>
      </c>
      <c r="I71" s="29" t="s">
        <v>34</v>
      </c>
      <c r="J71" s="31">
        <v>2510.6646869897168</v>
      </c>
      <c r="K71" s="31">
        <v>290</v>
      </c>
      <c r="L71" t="s">
        <v>281</v>
      </c>
      <c r="M71" s="17" t="s">
        <v>102</v>
      </c>
      <c r="N71" t="s">
        <v>150</v>
      </c>
      <c r="O71" t="s">
        <v>282</v>
      </c>
      <c r="P71" t="s">
        <v>283</v>
      </c>
      <c r="Q71" s="32">
        <v>44919</v>
      </c>
    </row>
    <row r="72" spans="1:17">
      <c r="A72">
        <v>52</v>
      </c>
      <c r="B72" t="s">
        <v>284</v>
      </c>
      <c r="C72" t="s">
        <v>285</v>
      </c>
      <c r="D72" s="28">
        <v>30030</v>
      </c>
      <c r="E72" s="29" t="s">
        <v>133</v>
      </c>
      <c r="F72" t="s">
        <v>43</v>
      </c>
      <c r="G72" s="30">
        <v>196</v>
      </c>
      <c r="H72" s="29">
        <v>59</v>
      </c>
      <c r="I72" s="29" t="s">
        <v>34</v>
      </c>
      <c r="J72" s="31">
        <v>7984.1907378738379</v>
      </c>
      <c r="K72" s="31">
        <v>100</v>
      </c>
      <c r="L72" t="s">
        <v>45</v>
      </c>
      <c r="M72" s="17" t="s">
        <v>286</v>
      </c>
      <c r="N72" t="s">
        <v>156</v>
      </c>
      <c r="O72" t="s">
        <v>287</v>
      </c>
      <c r="P72" t="s">
        <v>288</v>
      </c>
      <c r="Q72" s="32">
        <v>43991</v>
      </c>
    </row>
    <row r="73" spans="1:17">
      <c r="A73">
        <v>53</v>
      </c>
      <c r="B73" t="s">
        <v>214</v>
      </c>
      <c r="C73" t="s">
        <v>289</v>
      </c>
      <c r="D73" s="28">
        <v>24302</v>
      </c>
      <c r="E73" s="29" t="s">
        <v>42</v>
      </c>
      <c r="F73" t="s">
        <v>33</v>
      </c>
      <c r="G73" s="30">
        <v>159</v>
      </c>
      <c r="H73" s="29">
        <v>51</v>
      </c>
      <c r="I73" s="29" t="s">
        <v>58</v>
      </c>
      <c r="J73" s="31">
        <v>4836.3742816920294</v>
      </c>
      <c r="K73" s="31">
        <v>350</v>
      </c>
      <c r="L73" t="s">
        <v>35</v>
      </c>
      <c r="M73" s="17" t="s">
        <v>53</v>
      </c>
      <c r="N73" t="s">
        <v>109</v>
      </c>
      <c r="O73" t="s">
        <v>290</v>
      </c>
      <c r="P73" t="s">
        <v>291</v>
      </c>
      <c r="Q73" s="32">
        <v>43580</v>
      </c>
    </row>
    <row r="74" spans="1:17">
      <c r="A74">
        <v>54</v>
      </c>
      <c r="B74" t="s">
        <v>126</v>
      </c>
      <c r="C74" t="s">
        <v>292</v>
      </c>
      <c r="D74" s="28">
        <v>30242</v>
      </c>
      <c r="E74" s="29" t="s">
        <v>42</v>
      </c>
      <c r="F74" t="s">
        <v>33</v>
      </c>
      <c r="G74" s="30">
        <v>161</v>
      </c>
      <c r="H74" s="29">
        <v>53</v>
      </c>
      <c r="I74" s="29" t="s">
        <v>114</v>
      </c>
      <c r="J74" s="31">
        <v>8338.2039786066762</v>
      </c>
      <c r="K74" s="31">
        <v>311</v>
      </c>
      <c r="L74" t="s">
        <v>35</v>
      </c>
      <c r="M74" s="17" t="s">
        <v>293</v>
      </c>
      <c r="N74" t="s">
        <v>54</v>
      </c>
      <c r="O74" t="s">
        <v>294</v>
      </c>
      <c r="P74" t="s">
        <v>295</v>
      </c>
      <c r="Q74" s="32">
        <v>44008</v>
      </c>
    </row>
    <row r="75" spans="1:17">
      <c r="A75">
        <v>55</v>
      </c>
      <c r="B75" t="s">
        <v>94</v>
      </c>
      <c r="C75" t="s">
        <v>296</v>
      </c>
      <c r="D75" s="28">
        <v>30219</v>
      </c>
      <c r="E75" s="29" t="s">
        <v>42</v>
      </c>
      <c r="F75" t="s">
        <v>43</v>
      </c>
      <c r="G75" s="30">
        <v>164</v>
      </c>
      <c r="H75" s="29">
        <v>76</v>
      </c>
      <c r="I75" s="29" t="s">
        <v>155</v>
      </c>
      <c r="J75" s="31">
        <v>3381.1116152537725</v>
      </c>
      <c r="K75" s="31">
        <v>350</v>
      </c>
      <c r="L75" t="s">
        <v>45</v>
      </c>
      <c r="M75" s="17" t="s">
        <v>297</v>
      </c>
      <c r="N75" t="s">
        <v>75</v>
      </c>
      <c r="O75" t="s">
        <v>298</v>
      </c>
      <c r="P75" t="s">
        <v>299</v>
      </c>
      <c r="Q75" s="32">
        <v>43979</v>
      </c>
    </row>
    <row r="76" spans="1:17">
      <c r="A76">
        <v>56</v>
      </c>
      <c r="B76" t="s">
        <v>300</v>
      </c>
      <c r="C76" t="s">
        <v>301</v>
      </c>
      <c r="D76" s="28">
        <v>23674</v>
      </c>
      <c r="E76" s="29" t="s">
        <v>42</v>
      </c>
      <c r="F76" t="s">
        <v>33</v>
      </c>
      <c r="G76" s="30">
        <v>168</v>
      </c>
      <c r="H76" s="29">
        <v>67</v>
      </c>
      <c r="I76" s="29" t="s">
        <v>34</v>
      </c>
      <c r="J76" s="31">
        <v>6124.051628226689</v>
      </c>
      <c r="K76" s="31">
        <v>220</v>
      </c>
      <c r="L76" t="s">
        <v>35</v>
      </c>
      <c r="M76" s="17" t="s">
        <v>85</v>
      </c>
      <c r="N76" t="s">
        <v>115</v>
      </c>
      <c r="O76" t="s">
        <v>302</v>
      </c>
      <c r="P76" t="s">
        <v>303</v>
      </c>
      <c r="Q76" s="32">
        <v>43488</v>
      </c>
    </row>
    <row r="77" spans="1:17">
      <c r="A77">
        <v>57</v>
      </c>
      <c r="B77" t="s">
        <v>136</v>
      </c>
      <c r="C77" t="s">
        <v>304</v>
      </c>
      <c r="D77" s="28">
        <v>30403</v>
      </c>
      <c r="E77" s="29" t="s">
        <v>65</v>
      </c>
      <c r="F77" t="s">
        <v>43</v>
      </c>
      <c r="G77" s="30">
        <v>175</v>
      </c>
      <c r="H77" s="29">
        <v>93</v>
      </c>
      <c r="I77" s="29" t="s">
        <v>44</v>
      </c>
      <c r="J77" s="31">
        <v>3151.73426713865</v>
      </c>
      <c r="K77" s="31">
        <v>350</v>
      </c>
      <c r="L77" t="s">
        <v>35</v>
      </c>
      <c r="M77" s="17" t="s">
        <v>138</v>
      </c>
      <c r="N77" t="s">
        <v>37</v>
      </c>
      <c r="O77" t="s">
        <v>305</v>
      </c>
      <c r="P77" t="s">
        <v>306</v>
      </c>
      <c r="Q77" s="32">
        <v>43521</v>
      </c>
    </row>
    <row r="78" spans="1:17">
      <c r="A78">
        <v>58</v>
      </c>
      <c r="B78" t="s">
        <v>218</v>
      </c>
      <c r="C78" t="s">
        <v>72</v>
      </c>
      <c r="D78" s="28">
        <v>30234</v>
      </c>
      <c r="E78" s="29" t="s">
        <v>133</v>
      </c>
      <c r="F78" t="s">
        <v>43</v>
      </c>
      <c r="G78" s="30">
        <v>166</v>
      </c>
      <c r="H78" s="29">
        <v>93</v>
      </c>
      <c r="I78" s="29" t="s">
        <v>114</v>
      </c>
      <c r="J78" s="31">
        <v>2188.9617140524392</v>
      </c>
      <c r="K78" s="31">
        <v>311</v>
      </c>
      <c r="L78" t="s">
        <v>66</v>
      </c>
      <c r="M78" s="17" t="s">
        <v>307</v>
      </c>
      <c r="N78" t="s">
        <v>60</v>
      </c>
      <c r="O78" t="s">
        <v>308</v>
      </c>
      <c r="P78" t="s">
        <v>309</v>
      </c>
      <c r="Q78" s="32">
        <v>44144</v>
      </c>
    </row>
    <row r="79" spans="1:17">
      <c r="A79">
        <v>59</v>
      </c>
      <c r="B79" t="s">
        <v>178</v>
      </c>
      <c r="C79" t="s">
        <v>310</v>
      </c>
      <c r="D79" s="28">
        <v>30591</v>
      </c>
      <c r="E79" s="29" t="s">
        <v>133</v>
      </c>
      <c r="F79" t="s">
        <v>43</v>
      </c>
      <c r="G79" s="30">
        <v>187</v>
      </c>
      <c r="H79" s="29">
        <v>60</v>
      </c>
      <c r="I79" s="29" t="s">
        <v>44</v>
      </c>
      <c r="J79" s="31">
        <v>5520.8676805374325</v>
      </c>
      <c r="K79" s="31">
        <v>100</v>
      </c>
      <c r="L79" t="s">
        <v>35</v>
      </c>
      <c r="M79" s="17" t="s">
        <v>311</v>
      </c>
      <c r="N79" t="s">
        <v>54</v>
      </c>
      <c r="O79" t="s">
        <v>312</v>
      </c>
      <c r="P79" t="s">
        <v>313</v>
      </c>
      <c r="Q79" s="32">
        <v>43899</v>
      </c>
    </row>
    <row r="80" spans="1:17">
      <c r="A80">
        <v>60</v>
      </c>
      <c r="B80" t="s">
        <v>153</v>
      </c>
      <c r="C80" t="s">
        <v>314</v>
      </c>
      <c r="D80" s="28">
        <v>28642</v>
      </c>
      <c r="E80" s="29" t="s">
        <v>65</v>
      </c>
      <c r="F80" t="s">
        <v>43</v>
      </c>
      <c r="G80" s="30">
        <v>168</v>
      </c>
      <c r="H80" s="29">
        <v>83</v>
      </c>
      <c r="I80" s="29" t="s">
        <v>114</v>
      </c>
      <c r="J80" s="31">
        <v>3366.924625116776</v>
      </c>
      <c r="K80" s="31">
        <v>311</v>
      </c>
      <c r="L80" t="s">
        <v>35</v>
      </c>
      <c r="M80" s="17" t="s">
        <v>315</v>
      </c>
      <c r="N80" t="s">
        <v>316</v>
      </c>
      <c r="O80" t="s">
        <v>317</v>
      </c>
      <c r="P80" t="s">
        <v>318</v>
      </c>
      <c r="Q80" s="32">
        <v>43467</v>
      </c>
    </row>
    <row r="81" spans="1:17">
      <c r="A81">
        <v>61</v>
      </c>
      <c r="B81" t="s">
        <v>198</v>
      </c>
      <c r="C81" t="s">
        <v>319</v>
      </c>
      <c r="D81" s="28">
        <v>28006</v>
      </c>
      <c r="E81" s="29" t="s">
        <v>42</v>
      </c>
      <c r="F81" t="s">
        <v>33</v>
      </c>
      <c r="G81" s="30">
        <v>180</v>
      </c>
      <c r="H81" s="29">
        <v>62</v>
      </c>
      <c r="I81" s="29" t="s">
        <v>114</v>
      </c>
      <c r="J81" s="31">
        <v>8656.4605823919228</v>
      </c>
      <c r="K81" s="31">
        <v>350</v>
      </c>
      <c r="L81" t="s">
        <v>320</v>
      </c>
      <c r="M81" s="17" t="s">
        <v>321</v>
      </c>
      <c r="N81" t="s">
        <v>54</v>
      </c>
      <c r="O81" t="s">
        <v>322</v>
      </c>
      <c r="P81" t="s">
        <v>323</v>
      </c>
      <c r="Q81" s="32">
        <v>43578</v>
      </c>
    </row>
    <row r="82" spans="1:17">
      <c r="A82">
        <v>62</v>
      </c>
      <c r="B82" t="s">
        <v>178</v>
      </c>
      <c r="C82" t="s">
        <v>324</v>
      </c>
      <c r="D82" s="28">
        <v>31924</v>
      </c>
      <c r="E82" s="29" t="s">
        <v>133</v>
      </c>
      <c r="F82" t="s">
        <v>43</v>
      </c>
      <c r="G82" s="30">
        <v>162</v>
      </c>
      <c r="H82" s="29">
        <v>69</v>
      </c>
      <c r="I82" s="29" t="s">
        <v>58</v>
      </c>
      <c r="J82" s="31">
        <v>6874.4191717824287</v>
      </c>
      <c r="K82" s="31">
        <v>250</v>
      </c>
      <c r="L82" t="s">
        <v>73</v>
      </c>
      <c r="M82" s="17" t="s">
        <v>297</v>
      </c>
      <c r="N82" t="s">
        <v>103</v>
      </c>
      <c r="O82" t="s">
        <v>325</v>
      </c>
      <c r="P82" t="s">
        <v>326</v>
      </c>
      <c r="Q82" s="32">
        <v>43939</v>
      </c>
    </row>
    <row r="83" spans="1:17">
      <c r="A83">
        <v>63</v>
      </c>
      <c r="B83" t="s">
        <v>327</v>
      </c>
      <c r="C83" t="s">
        <v>328</v>
      </c>
      <c r="D83" s="28">
        <v>28676</v>
      </c>
      <c r="E83" s="29" t="s">
        <v>42</v>
      </c>
      <c r="F83" t="s">
        <v>43</v>
      </c>
      <c r="G83" s="30">
        <v>186</v>
      </c>
      <c r="H83" s="29">
        <v>79</v>
      </c>
      <c r="I83" s="29" t="s">
        <v>44</v>
      </c>
      <c r="J83" s="31">
        <v>9615.2992092653512</v>
      </c>
      <c r="K83" s="31">
        <v>311</v>
      </c>
      <c r="L83" t="s">
        <v>52</v>
      </c>
      <c r="M83" s="17" t="s">
        <v>195</v>
      </c>
      <c r="N83" t="s">
        <v>115</v>
      </c>
      <c r="O83" t="s">
        <v>329</v>
      </c>
      <c r="P83" t="s">
        <v>330</v>
      </c>
      <c r="Q83" s="32">
        <v>43991</v>
      </c>
    </row>
    <row r="84" spans="1:17">
      <c r="A84">
        <v>64</v>
      </c>
      <c r="B84" t="s">
        <v>331</v>
      </c>
      <c r="C84" t="s">
        <v>332</v>
      </c>
      <c r="D84" s="28">
        <v>28808</v>
      </c>
      <c r="E84" s="29" t="s">
        <v>133</v>
      </c>
      <c r="F84" t="s">
        <v>43</v>
      </c>
      <c r="G84" s="30">
        <v>179</v>
      </c>
      <c r="H84" s="29">
        <v>92</v>
      </c>
      <c r="I84" s="29" t="s">
        <v>58</v>
      </c>
      <c r="J84" s="31">
        <v>9022.1153606811567</v>
      </c>
      <c r="K84" s="31">
        <v>220</v>
      </c>
      <c r="L84" t="s">
        <v>35</v>
      </c>
      <c r="M84" s="17" t="s">
        <v>333</v>
      </c>
      <c r="N84" t="s">
        <v>150</v>
      </c>
      <c r="O84" t="s">
        <v>334</v>
      </c>
      <c r="P84" t="s">
        <v>335</v>
      </c>
      <c r="Q84" s="32">
        <v>43635</v>
      </c>
    </row>
    <row r="85" spans="1:17">
      <c r="A85">
        <v>65</v>
      </c>
      <c r="B85" t="s">
        <v>336</v>
      </c>
      <c r="C85" t="s">
        <v>337</v>
      </c>
      <c r="D85" s="28">
        <v>30827</v>
      </c>
      <c r="E85" s="29" t="s">
        <v>65</v>
      </c>
      <c r="F85" t="s">
        <v>43</v>
      </c>
      <c r="G85" s="30">
        <v>197</v>
      </c>
      <c r="H85" s="29">
        <v>71</v>
      </c>
      <c r="I85" s="29" t="s">
        <v>34</v>
      </c>
      <c r="J85" s="31">
        <v>3140.8351113768899</v>
      </c>
      <c r="K85" s="31">
        <v>290</v>
      </c>
      <c r="L85" t="s">
        <v>45</v>
      </c>
      <c r="M85" s="17" t="s">
        <v>67</v>
      </c>
      <c r="N85" t="s">
        <v>338</v>
      </c>
      <c r="O85" t="s">
        <v>339</v>
      </c>
      <c r="P85" t="s">
        <v>340</v>
      </c>
      <c r="Q85" s="32">
        <v>44822</v>
      </c>
    </row>
    <row r="86" spans="1:17">
      <c r="A86">
        <v>66</v>
      </c>
      <c r="B86" t="s">
        <v>159</v>
      </c>
      <c r="C86" t="s">
        <v>341</v>
      </c>
      <c r="D86" s="28">
        <v>30456</v>
      </c>
      <c r="E86" s="29" t="s">
        <v>42</v>
      </c>
      <c r="F86" t="s">
        <v>33</v>
      </c>
      <c r="G86" s="30">
        <v>174</v>
      </c>
      <c r="H86" s="29">
        <v>46</v>
      </c>
      <c r="I86" s="29" t="s">
        <v>155</v>
      </c>
      <c r="J86" s="31">
        <v>3364.8032497640784</v>
      </c>
      <c r="K86" s="31">
        <v>350</v>
      </c>
      <c r="L86" t="s">
        <v>35</v>
      </c>
      <c r="M86" s="17" t="s">
        <v>268</v>
      </c>
      <c r="N86" t="s">
        <v>115</v>
      </c>
      <c r="O86" t="s">
        <v>342</v>
      </c>
      <c r="P86" t="s">
        <v>343</v>
      </c>
      <c r="Q86" s="32">
        <v>43594</v>
      </c>
    </row>
    <row r="87" spans="1:17">
      <c r="A87">
        <v>67</v>
      </c>
      <c r="B87" t="s">
        <v>344</v>
      </c>
      <c r="C87" t="s">
        <v>345</v>
      </c>
      <c r="D87" s="28">
        <v>26778</v>
      </c>
      <c r="E87" s="29" t="s">
        <v>42</v>
      </c>
      <c r="F87" t="s">
        <v>43</v>
      </c>
      <c r="G87" s="30">
        <v>181</v>
      </c>
      <c r="H87" s="29">
        <v>56</v>
      </c>
      <c r="I87" s="29" t="s">
        <v>44</v>
      </c>
      <c r="J87" s="31">
        <v>6090.3633859533966</v>
      </c>
      <c r="K87" s="31">
        <v>200</v>
      </c>
      <c r="L87" t="s">
        <v>45</v>
      </c>
      <c r="M87" s="17" t="s">
        <v>195</v>
      </c>
      <c r="N87" t="s">
        <v>109</v>
      </c>
      <c r="O87" t="s">
        <v>346</v>
      </c>
      <c r="P87" t="s">
        <v>347</v>
      </c>
      <c r="Q87" s="32">
        <v>43594</v>
      </c>
    </row>
    <row r="88" spans="1:17">
      <c r="A88">
        <v>68</v>
      </c>
      <c r="B88" t="s">
        <v>348</v>
      </c>
      <c r="C88" t="s">
        <v>349</v>
      </c>
      <c r="D88" s="28">
        <v>30712</v>
      </c>
      <c r="E88" s="29" t="s">
        <v>65</v>
      </c>
      <c r="F88" t="s">
        <v>43</v>
      </c>
      <c r="G88" s="30">
        <v>170</v>
      </c>
      <c r="H88" s="29">
        <v>58</v>
      </c>
      <c r="I88" s="29" t="s">
        <v>114</v>
      </c>
      <c r="J88" s="31">
        <v>7361.3646331742038</v>
      </c>
      <c r="K88" s="31">
        <v>311</v>
      </c>
      <c r="L88" t="s">
        <v>45</v>
      </c>
      <c r="M88" s="17" t="s">
        <v>350</v>
      </c>
      <c r="N88" t="s">
        <v>68</v>
      </c>
      <c r="O88" t="s">
        <v>351</v>
      </c>
      <c r="P88" t="s">
        <v>352</v>
      </c>
      <c r="Q88" s="32">
        <v>43872</v>
      </c>
    </row>
    <row r="89" spans="1:17">
      <c r="A89">
        <v>69</v>
      </c>
      <c r="B89" t="s">
        <v>353</v>
      </c>
      <c r="C89" t="s">
        <v>354</v>
      </c>
      <c r="D89" s="28">
        <v>27181</v>
      </c>
      <c r="E89" s="29" t="s">
        <v>51</v>
      </c>
      <c r="F89" t="s">
        <v>43</v>
      </c>
      <c r="G89" s="30">
        <v>174</v>
      </c>
      <c r="H89" s="29">
        <v>85</v>
      </c>
      <c r="I89" s="29" t="s">
        <v>155</v>
      </c>
      <c r="J89" s="31">
        <v>3218.7087599403221</v>
      </c>
      <c r="K89" s="31">
        <v>220</v>
      </c>
      <c r="L89" t="s">
        <v>45</v>
      </c>
      <c r="M89" s="17" t="s">
        <v>315</v>
      </c>
      <c r="N89" t="s">
        <v>150</v>
      </c>
      <c r="O89" t="s">
        <v>355</v>
      </c>
      <c r="P89" t="s">
        <v>356</v>
      </c>
      <c r="Q89" s="32">
        <v>44194</v>
      </c>
    </row>
    <row r="90" spans="1:17">
      <c r="A90">
        <v>70</v>
      </c>
      <c r="B90" t="s">
        <v>357</v>
      </c>
      <c r="C90" t="s">
        <v>358</v>
      </c>
      <c r="D90" s="28">
        <v>30489</v>
      </c>
      <c r="E90" s="29" t="s">
        <v>42</v>
      </c>
      <c r="F90" t="s">
        <v>43</v>
      </c>
      <c r="G90" s="30">
        <v>191</v>
      </c>
      <c r="H90" s="29">
        <v>80</v>
      </c>
      <c r="I90" s="29" t="s">
        <v>155</v>
      </c>
      <c r="J90" s="31">
        <v>1527.2595754692984</v>
      </c>
      <c r="K90" s="31">
        <v>290</v>
      </c>
      <c r="L90" t="s">
        <v>35</v>
      </c>
      <c r="M90" s="17" t="s">
        <v>85</v>
      </c>
      <c r="N90" t="s">
        <v>68</v>
      </c>
      <c r="O90" t="s">
        <v>359</v>
      </c>
      <c r="P90" t="s">
        <v>360</v>
      </c>
      <c r="Q90" s="32">
        <v>43541</v>
      </c>
    </row>
    <row r="91" spans="1:17">
      <c r="A91">
        <v>71</v>
      </c>
      <c r="B91" t="s">
        <v>361</v>
      </c>
      <c r="C91" t="s">
        <v>362</v>
      </c>
      <c r="D91" s="28">
        <v>30369</v>
      </c>
      <c r="E91" s="29" t="s">
        <v>133</v>
      </c>
      <c r="F91" t="s">
        <v>43</v>
      </c>
      <c r="G91" s="30">
        <v>191</v>
      </c>
      <c r="H91" s="29">
        <v>72</v>
      </c>
      <c r="I91" s="29" t="s">
        <v>114</v>
      </c>
      <c r="J91" s="31">
        <v>1085.353571570467</v>
      </c>
      <c r="K91" s="31">
        <v>220</v>
      </c>
      <c r="L91" t="s">
        <v>35</v>
      </c>
      <c r="M91" s="17" t="s">
        <v>363</v>
      </c>
      <c r="N91" t="s">
        <v>115</v>
      </c>
      <c r="O91" t="s">
        <v>364</v>
      </c>
      <c r="P91" t="s">
        <v>365</v>
      </c>
      <c r="Q91" s="32">
        <v>43902</v>
      </c>
    </row>
    <row r="92" spans="1:17">
      <c r="A92">
        <v>72</v>
      </c>
      <c r="B92" t="s">
        <v>366</v>
      </c>
      <c r="C92" t="s">
        <v>367</v>
      </c>
      <c r="D92" s="28">
        <v>28397</v>
      </c>
      <c r="E92" s="29" t="s">
        <v>65</v>
      </c>
      <c r="F92" t="s">
        <v>43</v>
      </c>
      <c r="G92" s="30">
        <v>199</v>
      </c>
      <c r="H92" s="29">
        <v>74</v>
      </c>
      <c r="I92" s="29" t="s">
        <v>155</v>
      </c>
      <c r="J92" s="31">
        <v>6528.6394262165159</v>
      </c>
      <c r="K92" s="31">
        <v>220</v>
      </c>
      <c r="L92" t="s">
        <v>35</v>
      </c>
      <c r="M92" s="17" t="s">
        <v>286</v>
      </c>
      <c r="N92" t="s">
        <v>68</v>
      </c>
      <c r="O92" t="s">
        <v>368</v>
      </c>
      <c r="P92" t="s">
        <v>369</v>
      </c>
      <c r="Q92" s="32">
        <v>43640</v>
      </c>
    </row>
    <row r="93" spans="1:17">
      <c r="A93">
        <v>73</v>
      </c>
      <c r="B93" t="s">
        <v>141</v>
      </c>
      <c r="C93" t="s">
        <v>370</v>
      </c>
      <c r="D93" s="28">
        <v>29185</v>
      </c>
      <c r="E93" s="29" t="s">
        <v>42</v>
      </c>
      <c r="F93" t="s">
        <v>33</v>
      </c>
      <c r="G93" s="30">
        <v>163</v>
      </c>
      <c r="H93" s="29">
        <v>44</v>
      </c>
      <c r="I93" s="29" t="s">
        <v>44</v>
      </c>
      <c r="J93" s="31">
        <v>9873.6644231962928</v>
      </c>
      <c r="K93" s="31">
        <v>311</v>
      </c>
      <c r="L93" t="s">
        <v>52</v>
      </c>
      <c r="M93" s="17" t="s">
        <v>195</v>
      </c>
      <c r="N93" t="s">
        <v>150</v>
      </c>
      <c r="O93" t="s">
        <v>371</v>
      </c>
      <c r="P93" t="s">
        <v>372</v>
      </c>
      <c r="Q93" s="32">
        <v>44105</v>
      </c>
    </row>
    <row r="94" spans="1:17">
      <c r="A94">
        <v>74</v>
      </c>
      <c r="B94" t="s">
        <v>223</v>
      </c>
      <c r="C94" t="s">
        <v>373</v>
      </c>
      <c r="D94" s="28">
        <v>29146</v>
      </c>
      <c r="E94" s="29" t="s">
        <v>65</v>
      </c>
      <c r="F94" t="s">
        <v>43</v>
      </c>
      <c r="G94" s="30">
        <v>193</v>
      </c>
      <c r="H94" s="29">
        <v>70</v>
      </c>
      <c r="I94" s="29" t="s">
        <v>155</v>
      </c>
      <c r="J94" s="31">
        <v>7204.9779355334849</v>
      </c>
      <c r="K94" s="31">
        <v>250</v>
      </c>
      <c r="L94" t="s">
        <v>208</v>
      </c>
      <c r="M94" s="17" t="s">
        <v>85</v>
      </c>
      <c r="N94" t="s">
        <v>75</v>
      </c>
      <c r="O94" t="s">
        <v>374</v>
      </c>
      <c r="P94" t="s">
        <v>375</v>
      </c>
      <c r="Q94" s="32">
        <v>44131</v>
      </c>
    </row>
    <row r="95" spans="1:17">
      <c r="A95">
        <v>75</v>
      </c>
      <c r="B95" t="s">
        <v>40</v>
      </c>
      <c r="C95" t="s">
        <v>376</v>
      </c>
      <c r="D95" s="28">
        <v>30515</v>
      </c>
      <c r="E95" s="29" t="s">
        <v>51</v>
      </c>
      <c r="F95" t="s">
        <v>43</v>
      </c>
      <c r="G95" s="30">
        <v>172</v>
      </c>
      <c r="H95" s="29">
        <v>80</v>
      </c>
      <c r="I95" s="29" t="s">
        <v>44</v>
      </c>
      <c r="J95" s="31">
        <v>6032.0098972320257</v>
      </c>
      <c r="K95" s="31">
        <v>250</v>
      </c>
      <c r="L95" t="s">
        <v>45</v>
      </c>
      <c r="M95" s="17" t="s">
        <v>377</v>
      </c>
      <c r="N95" t="s">
        <v>150</v>
      </c>
      <c r="O95" t="s">
        <v>378</v>
      </c>
      <c r="P95" t="s">
        <v>379</v>
      </c>
      <c r="Q95" s="32">
        <v>44117</v>
      </c>
    </row>
    <row r="96" spans="1:17">
      <c r="A96">
        <v>76</v>
      </c>
      <c r="B96" t="s">
        <v>214</v>
      </c>
      <c r="C96" t="s">
        <v>380</v>
      </c>
      <c r="D96" s="28">
        <v>23072</v>
      </c>
      <c r="E96" s="29" t="s">
        <v>65</v>
      </c>
      <c r="F96" t="s">
        <v>33</v>
      </c>
      <c r="G96" s="30">
        <v>154</v>
      </c>
      <c r="H96" s="29">
        <v>47</v>
      </c>
      <c r="I96" s="29" t="s">
        <v>155</v>
      </c>
      <c r="J96" s="31">
        <v>7862.7662428858994</v>
      </c>
      <c r="K96" s="31">
        <v>311</v>
      </c>
      <c r="L96" t="s">
        <v>45</v>
      </c>
      <c r="M96" s="17" t="s">
        <v>53</v>
      </c>
      <c r="N96" t="s">
        <v>338</v>
      </c>
      <c r="O96" t="s">
        <v>381</v>
      </c>
      <c r="P96" t="s">
        <v>382</v>
      </c>
      <c r="Q96" s="32">
        <v>44172</v>
      </c>
    </row>
    <row r="97" spans="1:17">
      <c r="A97">
        <v>77</v>
      </c>
      <c r="B97" t="s">
        <v>383</v>
      </c>
      <c r="C97" t="s">
        <v>384</v>
      </c>
      <c r="D97" s="28">
        <v>28454</v>
      </c>
      <c r="E97" s="29" t="s">
        <v>42</v>
      </c>
      <c r="F97" t="s">
        <v>43</v>
      </c>
      <c r="G97" s="30">
        <v>174</v>
      </c>
      <c r="H97" s="29">
        <v>71</v>
      </c>
      <c r="I97" s="29" t="s">
        <v>114</v>
      </c>
      <c r="J97" s="31">
        <v>5382.6612643077051</v>
      </c>
      <c r="K97" s="31">
        <v>290</v>
      </c>
      <c r="L97" t="s">
        <v>35</v>
      </c>
      <c r="M97" s="17" t="s">
        <v>46</v>
      </c>
      <c r="N97" t="s">
        <v>316</v>
      </c>
      <c r="O97" t="s">
        <v>385</v>
      </c>
      <c r="P97" t="s">
        <v>386</v>
      </c>
      <c r="Q97" s="32">
        <v>44129</v>
      </c>
    </row>
    <row r="98" spans="1:17">
      <c r="A98">
        <v>78</v>
      </c>
      <c r="B98" t="s">
        <v>206</v>
      </c>
      <c r="C98" t="s">
        <v>387</v>
      </c>
      <c r="D98" s="28">
        <v>22525</v>
      </c>
      <c r="E98" s="29" t="s">
        <v>133</v>
      </c>
      <c r="F98" t="s">
        <v>33</v>
      </c>
      <c r="G98" s="30">
        <v>167</v>
      </c>
      <c r="H98" s="29">
        <v>50</v>
      </c>
      <c r="I98" s="29" t="s">
        <v>58</v>
      </c>
      <c r="J98" s="31">
        <v>3650.3674748036888</v>
      </c>
      <c r="K98" s="31">
        <v>250</v>
      </c>
      <c r="L98" t="s">
        <v>35</v>
      </c>
      <c r="M98" s="17" t="s">
        <v>388</v>
      </c>
      <c r="N98" t="s">
        <v>389</v>
      </c>
      <c r="O98" t="s">
        <v>390</v>
      </c>
      <c r="P98" t="s">
        <v>391</v>
      </c>
      <c r="Q98" s="32">
        <v>43846</v>
      </c>
    </row>
    <row r="99" spans="1:17">
      <c r="A99">
        <v>79</v>
      </c>
      <c r="B99" t="s">
        <v>178</v>
      </c>
      <c r="C99" t="s">
        <v>392</v>
      </c>
      <c r="D99" s="28">
        <v>31169</v>
      </c>
      <c r="E99" s="29" t="s">
        <v>51</v>
      </c>
      <c r="F99" t="s">
        <v>43</v>
      </c>
      <c r="G99" s="30">
        <v>188</v>
      </c>
      <c r="H99" s="29">
        <v>79</v>
      </c>
      <c r="I99" s="29" t="s">
        <v>34</v>
      </c>
      <c r="J99" s="31">
        <v>5515.3807371374278</v>
      </c>
      <c r="K99" s="31">
        <v>250</v>
      </c>
      <c r="L99" t="s">
        <v>45</v>
      </c>
      <c r="M99" s="17" t="s">
        <v>393</v>
      </c>
      <c r="N99" t="s">
        <v>156</v>
      </c>
      <c r="O99" t="s">
        <v>394</v>
      </c>
      <c r="P99" t="s">
        <v>395</v>
      </c>
      <c r="Q99" s="32">
        <v>44908</v>
      </c>
    </row>
    <row r="100" spans="1:17">
      <c r="A100">
        <v>80</v>
      </c>
      <c r="B100" t="s">
        <v>31</v>
      </c>
      <c r="C100" t="s">
        <v>396</v>
      </c>
      <c r="D100" s="28">
        <v>28664</v>
      </c>
      <c r="E100" s="29" t="s">
        <v>133</v>
      </c>
      <c r="F100" t="s">
        <v>33</v>
      </c>
      <c r="G100" s="30">
        <v>164</v>
      </c>
      <c r="H100" s="29">
        <v>60</v>
      </c>
      <c r="I100" s="29" t="s">
        <v>114</v>
      </c>
      <c r="J100" s="31">
        <v>2263.3939353958726</v>
      </c>
      <c r="K100" s="31">
        <v>311</v>
      </c>
      <c r="L100" t="s">
        <v>35</v>
      </c>
      <c r="M100" s="17" t="s">
        <v>108</v>
      </c>
      <c r="N100" t="s">
        <v>156</v>
      </c>
      <c r="O100" t="s">
        <v>397</v>
      </c>
      <c r="P100" t="s">
        <v>398</v>
      </c>
      <c r="Q100" s="32">
        <v>43839</v>
      </c>
    </row>
    <row r="101" spans="1:17">
      <c r="A101">
        <v>81</v>
      </c>
      <c r="B101" t="s">
        <v>353</v>
      </c>
      <c r="C101" t="s">
        <v>399</v>
      </c>
      <c r="D101" s="28">
        <v>26750</v>
      </c>
      <c r="E101" s="29" t="s">
        <v>133</v>
      </c>
      <c r="F101" t="s">
        <v>43</v>
      </c>
      <c r="G101" s="30">
        <v>166</v>
      </c>
      <c r="H101" s="29">
        <v>74</v>
      </c>
      <c r="I101" s="29" t="s">
        <v>34</v>
      </c>
      <c r="J101" s="31">
        <v>3121.6250993901722</v>
      </c>
      <c r="K101" s="31">
        <v>250</v>
      </c>
      <c r="L101" t="s">
        <v>73</v>
      </c>
      <c r="M101" s="17" t="s">
        <v>195</v>
      </c>
      <c r="N101" t="s">
        <v>47</v>
      </c>
      <c r="O101" t="s">
        <v>400</v>
      </c>
      <c r="P101" t="s">
        <v>401</v>
      </c>
      <c r="Q101" s="32">
        <v>44149</v>
      </c>
    </row>
    <row r="102" spans="1:17">
      <c r="A102">
        <v>82</v>
      </c>
      <c r="B102" t="s">
        <v>232</v>
      </c>
      <c r="C102" t="s">
        <v>402</v>
      </c>
      <c r="D102" s="28">
        <v>29896</v>
      </c>
      <c r="E102" s="29" t="s">
        <v>133</v>
      </c>
      <c r="F102" t="s">
        <v>33</v>
      </c>
      <c r="G102" s="30">
        <v>179</v>
      </c>
      <c r="H102" s="29">
        <v>51</v>
      </c>
      <c r="I102" s="29" t="s">
        <v>58</v>
      </c>
      <c r="J102" s="31">
        <v>6654.4555570551993</v>
      </c>
      <c r="K102" s="31">
        <v>290</v>
      </c>
      <c r="L102" t="s">
        <v>45</v>
      </c>
      <c r="M102" s="17" t="s">
        <v>403</v>
      </c>
      <c r="N102" t="s">
        <v>68</v>
      </c>
      <c r="O102" t="s">
        <v>404</v>
      </c>
      <c r="P102" t="s">
        <v>405</v>
      </c>
      <c r="Q102" s="32">
        <v>44103</v>
      </c>
    </row>
    <row r="103" spans="1:17">
      <c r="A103">
        <v>83</v>
      </c>
      <c r="B103" t="s">
        <v>353</v>
      </c>
      <c r="C103" t="s">
        <v>406</v>
      </c>
      <c r="D103" s="28">
        <v>28946</v>
      </c>
      <c r="E103" s="29" t="s">
        <v>51</v>
      </c>
      <c r="F103" t="s">
        <v>43</v>
      </c>
      <c r="G103" s="30">
        <v>163</v>
      </c>
      <c r="H103" s="29">
        <v>83</v>
      </c>
      <c r="I103" s="29" t="s">
        <v>155</v>
      </c>
      <c r="J103" s="31">
        <v>4275.446687349382</v>
      </c>
      <c r="K103" s="31">
        <v>220</v>
      </c>
      <c r="L103" t="s">
        <v>35</v>
      </c>
      <c r="M103" s="17" t="s">
        <v>85</v>
      </c>
      <c r="N103" t="s">
        <v>316</v>
      </c>
      <c r="O103" t="s">
        <v>407</v>
      </c>
      <c r="P103" t="s">
        <v>408</v>
      </c>
      <c r="Q103" s="32">
        <v>43955</v>
      </c>
    </row>
    <row r="104" spans="1:17">
      <c r="A104">
        <v>84</v>
      </c>
      <c r="B104" t="s">
        <v>266</v>
      </c>
      <c r="C104" t="s">
        <v>409</v>
      </c>
      <c r="D104" s="28">
        <v>30480</v>
      </c>
      <c r="E104" s="29" t="s">
        <v>65</v>
      </c>
      <c r="F104" t="s">
        <v>43</v>
      </c>
      <c r="G104" s="30">
        <v>162</v>
      </c>
      <c r="H104" s="29">
        <v>89</v>
      </c>
      <c r="I104" s="29" t="s">
        <v>155</v>
      </c>
      <c r="J104" s="31">
        <v>8477.7000645959124</v>
      </c>
      <c r="K104" s="31">
        <v>100</v>
      </c>
      <c r="L104" t="s">
        <v>45</v>
      </c>
      <c r="M104" s="17" t="s">
        <v>268</v>
      </c>
      <c r="N104" t="s">
        <v>68</v>
      </c>
      <c r="O104" t="s">
        <v>410</v>
      </c>
      <c r="P104" t="s">
        <v>0</v>
      </c>
      <c r="Q104" s="32">
        <v>44138</v>
      </c>
    </row>
    <row r="105" spans="1:17">
      <c r="A105">
        <v>85</v>
      </c>
      <c r="B105" t="s">
        <v>232</v>
      </c>
      <c r="C105" t="s">
        <v>411</v>
      </c>
      <c r="D105" s="28">
        <v>22471</v>
      </c>
      <c r="E105" s="29" t="s">
        <v>65</v>
      </c>
      <c r="F105" t="s">
        <v>33</v>
      </c>
      <c r="G105" s="30">
        <v>164</v>
      </c>
      <c r="H105" s="29">
        <v>56</v>
      </c>
      <c r="I105" s="29" t="s">
        <v>155</v>
      </c>
      <c r="J105" s="31">
        <v>3195.1504901130925</v>
      </c>
      <c r="K105" s="31">
        <v>220</v>
      </c>
      <c r="L105" t="s">
        <v>35</v>
      </c>
      <c r="M105" s="17" t="s">
        <v>53</v>
      </c>
      <c r="N105" t="s">
        <v>47</v>
      </c>
      <c r="O105" t="s">
        <v>412</v>
      </c>
      <c r="P105" t="s">
        <v>413</v>
      </c>
      <c r="Q105" s="32">
        <v>44863</v>
      </c>
    </row>
    <row r="106" spans="1:17">
      <c r="A106">
        <v>86</v>
      </c>
      <c r="B106" t="s">
        <v>99</v>
      </c>
      <c r="C106" t="s">
        <v>414</v>
      </c>
      <c r="D106" s="28">
        <v>26504</v>
      </c>
      <c r="E106" s="29" t="s">
        <v>65</v>
      </c>
      <c r="F106" t="s">
        <v>43</v>
      </c>
      <c r="G106" s="30">
        <v>170</v>
      </c>
      <c r="H106" s="29">
        <v>76</v>
      </c>
      <c r="I106" s="29" t="s">
        <v>34</v>
      </c>
      <c r="J106" s="31">
        <v>3944.4328125998859</v>
      </c>
      <c r="K106" s="31">
        <v>100</v>
      </c>
      <c r="L106" t="s">
        <v>35</v>
      </c>
      <c r="M106" s="17" t="s">
        <v>415</v>
      </c>
      <c r="N106" t="s">
        <v>115</v>
      </c>
      <c r="O106" t="s">
        <v>416</v>
      </c>
      <c r="P106" t="s">
        <v>417</v>
      </c>
      <c r="Q106" s="32">
        <v>44043</v>
      </c>
    </row>
    <row r="107" spans="1:17">
      <c r="A107">
        <v>87</v>
      </c>
      <c r="B107" t="s">
        <v>40</v>
      </c>
      <c r="C107" t="s">
        <v>418</v>
      </c>
      <c r="D107" s="28">
        <v>29319</v>
      </c>
      <c r="E107" s="29" t="s">
        <v>65</v>
      </c>
      <c r="F107" t="s">
        <v>43</v>
      </c>
      <c r="G107" s="30">
        <v>199</v>
      </c>
      <c r="H107" s="29">
        <v>85</v>
      </c>
      <c r="I107" s="29" t="s">
        <v>155</v>
      </c>
      <c r="J107" s="31">
        <v>8446.1336889274953</v>
      </c>
      <c r="K107" s="31">
        <v>311</v>
      </c>
      <c r="L107" t="s">
        <v>35</v>
      </c>
      <c r="M107" s="17" t="s">
        <v>108</v>
      </c>
      <c r="N107" t="s">
        <v>109</v>
      </c>
      <c r="O107" t="s">
        <v>419</v>
      </c>
      <c r="P107" t="s">
        <v>420</v>
      </c>
      <c r="Q107" s="32">
        <v>44865</v>
      </c>
    </row>
    <row r="108" spans="1:17">
      <c r="A108">
        <v>88</v>
      </c>
      <c r="B108" t="s">
        <v>94</v>
      </c>
      <c r="C108" t="s">
        <v>421</v>
      </c>
      <c r="D108" s="28">
        <v>30920</v>
      </c>
      <c r="E108" s="29" t="s">
        <v>133</v>
      </c>
      <c r="F108" t="s">
        <v>43</v>
      </c>
      <c r="G108" s="30">
        <v>186</v>
      </c>
      <c r="H108" s="29">
        <v>93</v>
      </c>
      <c r="I108" s="29" t="s">
        <v>114</v>
      </c>
      <c r="J108" s="31">
        <v>5051.0008530381683</v>
      </c>
      <c r="K108" s="31">
        <v>200</v>
      </c>
      <c r="L108" t="s">
        <v>45</v>
      </c>
      <c r="M108" s="17" t="s">
        <v>102</v>
      </c>
      <c r="N108" t="s">
        <v>60</v>
      </c>
      <c r="O108" t="s">
        <v>422</v>
      </c>
      <c r="P108" t="s">
        <v>423</v>
      </c>
      <c r="Q108" s="32">
        <v>43921</v>
      </c>
    </row>
    <row r="109" spans="1:17">
      <c r="A109">
        <v>89</v>
      </c>
      <c r="B109" t="s">
        <v>424</v>
      </c>
      <c r="C109" t="s">
        <v>425</v>
      </c>
      <c r="D109" s="28">
        <v>29232</v>
      </c>
      <c r="E109" s="29" t="s">
        <v>65</v>
      </c>
      <c r="F109" t="s">
        <v>33</v>
      </c>
      <c r="G109" s="30">
        <v>173</v>
      </c>
      <c r="H109" s="29">
        <v>53</v>
      </c>
      <c r="I109" s="29" t="s">
        <v>155</v>
      </c>
      <c r="J109" s="31">
        <v>6031.2406066841304</v>
      </c>
      <c r="K109" s="31">
        <v>311</v>
      </c>
      <c r="L109" t="s">
        <v>35</v>
      </c>
      <c r="M109" s="17" t="s">
        <v>426</v>
      </c>
      <c r="N109" t="s">
        <v>316</v>
      </c>
      <c r="O109" t="s">
        <v>427</v>
      </c>
      <c r="P109" t="s">
        <v>428</v>
      </c>
      <c r="Q109" s="32">
        <v>43939</v>
      </c>
    </row>
    <row r="110" spans="1:17">
      <c r="A110">
        <v>90</v>
      </c>
      <c r="B110" t="s">
        <v>178</v>
      </c>
      <c r="C110" t="s">
        <v>429</v>
      </c>
      <c r="D110" s="28">
        <v>29312</v>
      </c>
      <c r="E110" s="29" t="s">
        <v>51</v>
      </c>
      <c r="F110" t="s">
        <v>43</v>
      </c>
      <c r="G110" s="30">
        <v>198</v>
      </c>
      <c r="H110" s="29">
        <v>95</v>
      </c>
      <c r="I110" s="29" t="s">
        <v>114</v>
      </c>
      <c r="J110" s="31">
        <v>7133.0259430701844</v>
      </c>
      <c r="K110" s="31">
        <v>350</v>
      </c>
      <c r="L110" t="s">
        <v>35</v>
      </c>
      <c r="M110" s="17" t="s">
        <v>430</v>
      </c>
      <c r="N110" t="s">
        <v>150</v>
      </c>
      <c r="O110" t="s">
        <v>431</v>
      </c>
      <c r="P110" t="s">
        <v>432</v>
      </c>
      <c r="Q110" s="32">
        <v>43512</v>
      </c>
    </row>
    <row r="111" spans="1:17">
      <c r="A111">
        <v>91</v>
      </c>
      <c r="B111" t="s">
        <v>271</v>
      </c>
      <c r="C111" t="s">
        <v>433</v>
      </c>
      <c r="D111" s="28">
        <v>30438</v>
      </c>
      <c r="E111" s="29" t="s">
        <v>133</v>
      </c>
      <c r="F111" t="s">
        <v>43</v>
      </c>
      <c r="G111" s="30">
        <v>159</v>
      </c>
      <c r="H111" s="29">
        <v>85</v>
      </c>
      <c r="I111" s="29" t="s">
        <v>44</v>
      </c>
      <c r="J111" s="31">
        <v>6928.8323466776819</v>
      </c>
      <c r="K111" s="31">
        <v>311</v>
      </c>
      <c r="L111" t="s">
        <v>320</v>
      </c>
      <c r="M111" s="17" t="s">
        <v>195</v>
      </c>
      <c r="N111" t="s">
        <v>68</v>
      </c>
      <c r="O111" t="s">
        <v>434</v>
      </c>
      <c r="P111" t="s">
        <v>435</v>
      </c>
      <c r="Q111" s="32">
        <v>43581</v>
      </c>
    </row>
    <row r="112" spans="1:17">
      <c r="A112">
        <v>92</v>
      </c>
      <c r="B112" t="s">
        <v>436</v>
      </c>
      <c r="C112" t="s">
        <v>437</v>
      </c>
      <c r="D112" s="28">
        <v>21588</v>
      </c>
      <c r="E112" s="29" t="s">
        <v>65</v>
      </c>
      <c r="F112" t="s">
        <v>33</v>
      </c>
      <c r="G112" s="30">
        <v>159</v>
      </c>
      <c r="H112" s="29">
        <v>60</v>
      </c>
      <c r="I112" s="29" t="s">
        <v>58</v>
      </c>
      <c r="J112" s="31">
        <v>7781.7403461727126</v>
      </c>
      <c r="K112" s="31">
        <v>220</v>
      </c>
      <c r="L112" t="s">
        <v>35</v>
      </c>
      <c r="M112" s="17" t="s">
        <v>297</v>
      </c>
      <c r="N112" t="s">
        <v>60</v>
      </c>
      <c r="O112" t="s">
        <v>438</v>
      </c>
      <c r="P112" t="s">
        <v>439</v>
      </c>
      <c r="Q112" s="32">
        <v>43934</v>
      </c>
    </row>
    <row r="113" spans="1:17">
      <c r="A113">
        <v>93</v>
      </c>
      <c r="B113" t="s">
        <v>331</v>
      </c>
      <c r="C113" t="s">
        <v>440</v>
      </c>
      <c r="D113" s="28">
        <v>28020</v>
      </c>
      <c r="E113" s="29" t="s">
        <v>133</v>
      </c>
      <c r="F113" t="s">
        <v>43</v>
      </c>
      <c r="G113" s="30">
        <v>175</v>
      </c>
      <c r="H113" s="29">
        <v>65</v>
      </c>
      <c r="I113" s="29" t="s">
        <v>58</v>
      </c>
      <c r="J113" s="31">
        <v>5000.067590622275</v>
      </c>
      <c r="K113" s="31">
        <v>220</v>
      </c>
      <c r="L113" t="s">
        <v>45</v>
      </c>
      <c r="M113" s="17" t="s">
        <v>67</v>
      </c>
      <c r="N113" t="s">
        <v>203</v>
      </c>
      <c r="O113" t="s">
        <v>441</v>
      </c>
      <c r="P113" t="s">
        <v>442</v>
      </c>
      <c r="Q113" s="32">
        <v>43915</v>
      </c>
    </row>
    <row r="114" spans="1:17">
      <c r="A114">
        <v>94</v>
      </c>
      <c r="B114" t="s">
        <v>159</v>
      </c>
      <c r="C114" t="s">
        <v>443</v>
      </c>
      <c r="D114" s="28">
        <v>28175</v>
      </c>
      <c r="E114" s="29" t="s">
        <v>65</v>
      </c>
      <c r="F114" t="s">
        <v>33</v>
      </c>
      <c r="G114" s="30">
        <v>164</v>
      </c>
      <c r="H114" s="29">
        <v>45</v>
      </c>
      <c r="I114" s="29" t="s">
        <v>155</v>
      </c>
      <c r="J114" s="31">
        <v>4378.2598442006565</v>
      </c>
      <c r="K114" s="31">
        <v>220</v>
      </c>
      <c r="L114" t="s">
        <v>35</v>
      </c>
      <c r="M114" s="17" t="s">
        <v>388</v>
      </c>
      <c r="N114" t="s">
        <v>156</v>
      </c>
      <c r="O114" t="s">
        <v>444</v>
      </c>
      <c r="P114" t="s">
        <v>445</v>
      </c>
      <c r="Q114" s="32">
        <v>43484</v>
      </c>
    </row>
    <row r="115" spans="1:17">
      <c r="A115">
        <v>95</v>
      </c>
      <c r="B115" t="s">
        <v>40</v>
      </c>
      <c r="C115" t="s">
        <v>446</v>
      </c>
      <c r="D115" s="28">
        <v>30770</v>
      </c>
      <c r="E115" s="29" t="s">
        <v>65</v>
      </c>
      <c r="F115" t="s">
        <v>43</v>
      </c>
      <c r="G115" s="30">
        <v>167</v>
      </c>
      <c r="H115" s="29">
        <v>56</v>
      </c>
      <c r="I115" s="29" t="s">
        <v>155</v>
      </c>
      <c r="J115" s="31">
        <v>6178.7289597663785</v>
      </c>
      <c r="K115" s="31">
        <v>290</v>
      </c>
      <c r="L115" t="s">
        <v>45</v>
      </c>
      <c r="M115" s="17" t="s">
        <v>36</v>
      </c>
      <c r="N115" t="s">
        <v>203</v>
      </c>
      <c r="O115" t="s">
        <v>447</v>
      </c>
      <c r="P115" t="s">
        <v>448</v>
      </c>
      <c r="Q115" s="32">
        <v>44825</v>
      </c>
    </row>
    <row r="116" spans="1:17">
      <c r="A116">
        <v>96</v>
      </c>
      <c r="B116" t="s">
        <v>147</v>
      </c>
      <c r="C116" t="s">
        <v>449</v>
      </c>
      <c r="D116" s="28">
        <v>28243</v>
      </c>
      <c r="E116" s="29" t="s">
        <v>51</v>
      </c>
      <c r="F116" t="s">
        <v>43</v>
      </c>
      <c r="G116" s="30">
        <v>183</v>
      </c>
      <c r="H116" s="29">
        <v>87</v>
      </c>
      <c r="I116" s="29" t="s">
        <v>44</v>
      </c>
      <c r="J116" s="31">
        <v>2403.142340731928</v>
      </c>
      <c r="K116" s="31">
        <v>220</v>
      </c>
      <c r="L116" t="s">
        <v>35</v>
      </c>
      <c r="M116" s="17" t="s">
        <v>85</v>
      </c>
      <c r="N116" t="s">
        <v>150</v>
      </c>
      <c r="O116" t="s">
        <v>450</v>
      </c>
      <c r="P116" t="s">
        <v>451</v>
      </c>
      <c r="Q116" s="32">
        <v>44116</v>
      </c>
    </row>
    <row r="117" spans="1:17">
      <c r="A117">
        <v>97</v>
      </c>
      <c r="B117" t="s">
        <v>223</v>
      </c>
      <c r="C117" t="s">
        <v>452</v>
      </c>
      <c r="D117" s="28">
        <v>29145</v>
      </c>
      <c r="E117" s="29" t="s">
        <v>133</v>
      </c>
      <c r="F117" t="s">
        <v>43</v>
      </c>
      <c r="G117" s="30">
        <v>198</v>
      </c>
      <c r="H117" s="29">
        <v>57</v>
      </c>
      <c r="I117" s="29" t="s">
        <v>114</v>
      </c>
      <c r="J117" s="31">
        <v>2711.2462538814802</v>
      </c>
      <c r="K117" s="31">
        <v>100</v>
      </c>
      <c r="L117" t="s">
        <v>45</v>
      </c>
      <c r="M117" s="17" t="s">
        <v>453</v>
      </c>
      <c r="N117" t="s">
        <v>338</v>
      </c>
      <c r="O117" t="s">
        <v>454</v>
      </c>
      <c r="P117" t="s">
        <v>455</v>
      </c>
      <c r="Q117" s="32">
        <v>43556</v>
      </c>
    </row>
    <row r="118" spans="1:17">
      <c r="A118">
        <v>98</v>
      </c>
      <c r="B118" t="s">
        <v>456</v>
      </c>
      <c r="C118" t="s">
        <v>457</v>
      </c>
      <c r="D118" s="28">
        <v>29530</v>
      </c>
      <c r="E118" s="29" t="s">
        <v>51</v>
      </c>
      <c r="F118" t="s">
        <v>33</v>
      </c>
      <c r="G118" s="30">
        <v>182</v>
      </c>
      <c r="H118" s="29">
        <v>47</v>
      </c>
      <c r="I118" s="29" t="s">
        <v>44</v>
      </c>
      <c r="J118" s="31">
        <v>3937.306669622043</v>
      </c>
      <c r="K118" s="31">
        <v>220</v>
      </c>
      <c r="L118" t="s">
        <v>45</v>
      </c>
      <c r="M118" s="17" t="s">
        <v>85</v>
      </c>
      <c r="N118" t="s">
        <v>389</v>
      </c>
      <c r="O118" t="s">
        <v>458</v>
      </c>
      <c r="P118" t="s">
        <v>459</v>
      </c>
      <c r="Q118" s="32">
        <v>43586</v>
      </c>
    </row>
    <row r="119" spans="1:17">
      <c r="A119">
        <v>99</v>
      </c>
      <c r="B119" t="s">
        <v>63</v>
      </c>
      <c r="C119" t="s">
        <v>460</v>
      </c>
      <c r="D119" s="28">
        <v>29897</v>
      </c>
      <c r="E119" s="29" t="s">
        <v>65</v>
      </c>
      <c r="F119" t="s">
        <v>33</v>
      </c>
      <c r="G119" s="30">
        <v>180</v>
      </c>
      <c r="H119" s="29">
        <v>52</v>
      </c>
      <c r="I119" s="29" t="s">
        <v>34</v>
      </c>
      <c r="J119" s="31">
        <v>3215.698579830465</v>
      </c>
      <c r="K119" s="31">
        <v>311</v>
      </c>
      <c r="L119" t="s">
        <v>45</v>
      </c>
      <c r="M119" s="17" t="s">
        <v>85</v>
      </c>
      <c r="N119" t="s">
        <v>316</v>
      </c>
      <c r="O119" t="s">
        <v>461</v>
      </c>
      <c r="P119" t="s">
        <v>462</v>
      </c>
      <c r="Q119" s="32">
        <v>44894</v>
      </c>
    </row>
    <row r="120" spans="1:17">
      <c r="A120">
        <v>100</v>
      </c>
      <c r="B120" t="s">
        <v>353</v>
      </c>
      <c r="C120" t="s">
        <v>463</v>
      </c>
      <c r="D120" s="28">
        <v>30738</v>
      </c>
      <c r="E120" s="29" t="s">
        <v>51</v>
      </c>
      <c r="F120" t="s">
        <v>43</v>
      </c>
      <c r="G120" s="30">
        <v>174</v>
      </c>
      <c r="H120" s="29">
        <v>71</v>
      </c>
      <c r="I120" s="29" t="s">
        <v>44</v>
      </c>
      <c r="J120" s="31">
        <v>1253.1010552383002</v>
      </c>
      <c r="K120" s="31">
        <v>250</v>
      </c>
      <c r="L120" t="s">
        <v>35</v>
      </c>
      <c r="M120" s="17" t="s">
        <v>464</v>
      </c>
      <c r="N120" t="s">
        <v>47</v>
      </c>
      <c r="O120" t="s">
        <v>465</v>
      </c>
      <c r="P120" t="s">
        <v>466</v>
      </c>
      <c r="Q120" s="32">
        <v>44094</v>
      </c>
    </row>
  </sheetData>
  <mergeCells count="10">
    <mergeCell ref="C14:D14"/>
    <mergeCell ref="C12:D12"/>
    <mergeCell ref="C13:D13"/>
    <mergeCell ref="C7:D7"/>
    <mergeCell ref="C1:H1"/>
    <mergeCell ref="A2:B2"/>
    <mergeCell ref="C3:D3"/>
    <mergeCell ref="C4:D4"/>
    <mergeCell ref="C5:D5"/>
    <mergeCell ref="C6:D6"/>
  </mergeCells>
  <hyperlinks>
    <hyperlink ref="O120" r:id="rId1"/>
    <hyperlink ref="O109" r:id="rId2"/>
    <hyperlink ref="O104" r:id="rId3"/>
    <hyperlink ref="O31" r:id="rId4"/>
    <hyperlink ref="O25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7" sqref="C7"/>
    </sheetView>
  </sheetViews>
  <sheetFormatPr defaultRowHeight="14.4"/>
  <sheetData>
    <row r="1" spans="1:4" ht="26.4">
      <c r="A1" s="36" t="s">
        <v>467</v>
      </c>
      <c r="B1" s="36" t="s">
        <v>468</v>
      </c>
      <c r="D1" t="s">
        <v>469</v>
      </c>
    </row>
    <row r="2" spans="1:4">
      <c r="A2" s="37" t="s">
        <v>470</v>
      </c>
      <c r="B2" s="38">
        <v>31</v>
      </c>
    </row>
    <row r="3" spans="1:4">
      <c r="A3" s="36" t="s">
        <v>471</v>
      </c>
      <c r="B3" s="38">
        <v>30</v>
      </c>
    </row>
    <row r="4" spans="1:4">
      <c r="A4" s="37" t="s">
        <v>472</v>
      </c>
      <c r="B4" s="38">
        <v>28</v>
      </c>
    </row>
    <row r="5" spans="1:4">
      <c r="A5" s="36" t="s">
        <v>473</v>
      </c>
      <c r="B5" s="38">
        <v>29</v>
      </c>
    </row>
    <row r="6" spans="1:4">
      <c r="A6" s="37" t="s">
        <v>474</v>
      </c>
      <c r="B6" s="38">
        <v>26</v>
      </c>
    </row>
    <row r="7" spans="1:4">
      <c r="A7" s="36" t="s">
        <v>475</v>
      </c>
      <c r="B7" s="38">
        <v>30</v>
      </c>
    </row>
    <row r="8" spans="1:4">
      <c r="A8" s="37" t="s">
        <v>476</v>
      </c>
      <c r="B8" s="38">
        <v>26</v>
      </c>
    </row>
    <row r="9" spans="1:4">
      <c r="A9" s="36" t="s">
        <v>477</v>
      </c>
      <c r="B9" s="38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E2" sqref="E2"/>
    </sheetView>
  </sheetViews>
  <sheetFormatPr defaultRowHeight="14.4"/>
  <cols>
    <col min="1" max="1" width="16.33203125" customWidth="1"/>
    <col min="2" max="2" width="12" customWidth="1"/>
  </cols>
  <sheetData>
    <row r="1" spans="1:2" ht="48" customHeight="1">
      <c r="A1" s="39" t="s">
        <v>478</v>
      </c>
      <c r="B1" s="39"/>
    </row>
    <row r="2" spans="1:2" ht="26.4">
      <c r="A2" s="40" t="s">
        <v>479</v>
      </c>
      <c r="B2" s="41" t="s">
        <v>480</v>
      </c>
    </row>
    <row r="3" spans="1:2">
      <c r="A3" s="42" t="s">
        <v>481</v>
      </c>
      <c r="B3" s="43">
        <v>120</v>
      </c>
    </row>
    <row r="4" spans="1:2">
      <c r="A4" s="42" t="s">
        <v>482</v>
      </c>
      <c r="B4" s="43">
        <v>60</v>
      </c>
    </row>
    <row r="5" spans="1:2">
      <c r="A5" s="42" t="s">
        <v>483</v>
      </c>
      <c r="B5" s="43">
        <v>40</v>
      </c>
    </row>
    <row r="6" spans="1:2">
      <c r="A6" s="42" t="s">
        <v>484</v>
      </c>
      <c r="B6" s="43">
        <v>50</v>
      </c>
    </row>
    <row r="7" spans="1:2">
      <c r="A7" s="42" t="s">
        <v>485</v>
      </c>
      <c r="B7" s="43">
        <v>40</v>
      </c>
    </row>
    <row r="8" spans="1:2">
      <c r="A8" s="42" t="s">
        <v>486</v>
      </c>
      <c r="B8" s="43">
        <v>239</v>
      </c>
    </row>
    <row r="9" spans="1:2" ht="40.200000000000003">
      <c r="A9" s="44" t="s">
        <v>487</v>
      </c>
      <c r="B9" s="43">
        <v>549</v>
      </c>
    </row>
    <row r="11" spans="1:2">
      <c r="A11" t="s">
        <v>488</v>
      </c>
    </row>
    <row r="12" spans="1:2">
      <c r="A12" t="s">
        <v>489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C14" sqref="C14"/>
    </sheetView>
  </sheetViews>
  <sheetFormatPr defaultRowHeight="14.4"/>
  <cols>
    <col min="1" max="1" width="11" customWidth="1"/>
    <col min="2" max="2" width="15" customWidth="1"/>
  </cols>
  <sheetData>
    <row r="1" spans="1:5">
      <c r="A1" s="47" t="s">
        <v>490</v>
      </c>
      <c r="B1" s="47" t="s">
        <v>491</v>
      </c>
    </row>
    <row r="2" spans="1:5">
      <c r="A2" s="45" t="s">
        <v>492</v>
      </c>
      <c r="B2" s="46">
        <v>3.99</v>
      </c>
    </row>
    <row r="3" spans="1:5">
      <c r="A3" s="45" t="s">
        <v>493</v>
      </c>
      <c r="B3" s="46">
        <v>4.0999999999999996</v>
      </c>
    </row>
    <row r="4" spans="1:5">
      <c r="A4" s="45" t="s">
        <v>494</v>
      </c>
      <c r="B4" s="46">
        <v>3.8</v>
      </c>
    </row>
    <row r="5" spans="1:5">
      <c r="A5" s="45" t="s">
        <v>495</v>
      </c>
      <c r="B5" s="46">
        <v>3.5</v>
      </c>
    </row>
    <row r="6" spans="1:5">
      <c r="A6" s="45" t="s">
        <v>496</v>
      </c>
      <c r="B6" s="46">
        <v>3.45</v>
      </c>
      <c r="E6" t="s">
        <v>504</v>
      </c>
    </row>
    <row r="7" spans="1:5">
      <c r="A7" s="45" t="s">
        <v>497</v>
      </c>
      <c r="B7" s="46">
        <v>3.8</v>
      </c>
    </row>
    <row r="8" spans="1:5">
      <c r="A8" s="45" t="s">
        <v>498</v>
      </c>
      <c r="B8" s="46">
        <v>3.98</v>
      </c>
    </row>
    <row r="9" spans="1:5">
      <c r="A9" s="45" t="s">
        <v>499</v>
      </c>
      <c r="B9" s="46">
        <v>4</v>
      </c>
    </row>
    <row r="10" spans="1:5">
      <c r="A10" s="45" t="s">
        <v>500</v>
      </c>
      <c r="B10" s="46">
        <v>4.0999999999999996</v>
      </c>
    </row>
    <row r="11" spans="1:5">
      <c r="A11" s="45" t="s">
        <v>501</v>
      </c>
      <c r="B11" s="46">
        <v>4.2</v>
      </c>
    </row>
    <row r="12" spans="1:5">
      <c r="A12" s="45" t="s">
        <v>502</v>
      </c>
      <c r="B12" s="46">
        <v>4.3</v>
      </c>
    </row>
    <row r="13" spans="1:5">
      <c r="A13" s="45" t="s">
        <v>503</v>
      </c>
      <c r="B13" s="46">
        <v>4.1100000000000003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LICZ.JEZELI</vt:lpstr>
      <vt:lpstr>Wykres1</vt:lpstr>
      <vt:lpstr>Wykres2</vt:lpstr>
      <vt:lpstr>Wykres3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szkola06</dc:creator>
  <cp:lastModifiedBy>szkola06</cp:lastModifiedBy>
  <dcterms:created xsi:type="dcterms:W3CDTF">2024-03-13T07:36:18Z</dcterms:created>
  <dcterms:modified xsi:type="dcterms:W3CDTF">2024-03-13T08:14:37Z</dcterms:modified>
</cp:coreProperties>
</file>